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svg" ContentType="image/svg+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harts/chart1.xml" ContentType="application/vnd.openxmlformats-officedocument.drawingml.chart+xml"/>
  <Override PartName="/xl/drawings/drawing2.xml" ContentType="application/vnd.openxmlformats-officedocument.drawing+xml"/>
  <Override PartName="/xl/charts/chart2.xml" ContentType="application/vnd.openxmlformats-officedocument.drawingml.chart+xml"/>
  <Override PartName="/xl/charts/style1.xml" ContentType="application/vnd.ms-office.chartstyle+xml"/>
  <Override PartName="/xl/charts/colors1.xml" ContentType="application/vnd.ms-office.chartcolorstyle+xml"/>
  <Override PartName="/xl/charts/chart3.xml" ContentType="application/vnd.openxmlformats-officedocument.drawingml.chart+xml"/>
  <Override PartName="/xl/charts/style2.xml" ContentType="application/vnd.ms-office.chartstyle+xml"/>
  <Override PartName="/xl/charts/colors2.xml" ContentType="application/vnd.ms-office.chartcolorstyle+xml"/>
  <Override PartName="/xl/charts/chart4.xml" ContentType="application/vnd.openxmlformats-officedocument.drawingml.chart+xml"/>
  <Override PartName="/xl/charts/style3.xml" ContentType="application/vnd.ms-office.chartstyle+xml"/>
  <Override PartName="/xl/charts/colors3.xml" ContentType="application/vnd.ms-office.chartcolorstyle+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style4.xml" ContentType="application/vnd.ms-office.chartstyle+xml"/>
  <Override PartName="/xl/charts/colors4.xml" ContentType="application/vnd.ms-office.chartcolorstyle+xml"/>
  <Override PartName="/xl/charts/chart8.xml" ContentType="application/vnd.openxmlformats-officedocument.drawingml.chart+xml"/>
  <Override PartName="/xl/charts/style5.xml" ContentType="application/vnd.ms-office.chartstyle+xml"/>
  <Override PartName="/xl/charts/colors5.xml" ContentType="application/vnd.ms-office.chartcolorstyle+xml"/>
  <Override PartName="/xl/charts/chart9.xml" ContentType="application/vnd.openxmlformats-officedocument.drawingml.chart+xml"/>
  <Override PartName="/xl/charts/style6.xml" ContentType="application/vnd.ms-office.chartstyle+xml"/>
  <Override PartName="/xl/charts/colors6.xml" ContentType="application/vnd.ms-office.chartcolorstyle+xml"/>
  <Override PartName="/xl/charts/chart10.xml" ContentType="application/vnd.openxmlformats-officedocument.drawingml.chart+xml"/>
  <Override PartName="/xl/charts/style7.xml" ContentType="application/vnd.ms-office.chartstyle+xml"/>
  <Override PartName="/xl/charts/colors7.xml" ContentType="application/vnd.ms-office.chartcolorstyle+xml"/>
  <Override PartName="/xl/drawings/drawing3.xml" ContentType="application/vnd.openxmlformats-officedocument.drawing+xml"/>
  <Override PartName="/xl/tables/table1.xml" ContentType="application/vnd.openxmlformats-officedocument.spreadsheetml.table+xml"/>
  <Override PartName="/xl/comments1.xml" ContentType="application/vnd.openxmlformats-officedocument.spreadsheetml.comments+xml"/>
  <Override PartName="/xl/charts/chart11.xml" ContentType="application/vnd.openxmlformats-officedocument.drawingml.chart+xml"/>
  <Override PartName="/xl/charts/style8.xml" ContentType="application/vnd.ms-office.chartstyle+xml"/>
  <Override PartName="/xl/charts/colors8.xml" ContentType="application/vnd.ms-office.chartcolorstyle+xml"/>
  <Override PartName="/xl/charts/chart12.xml" ContentType="application/vnd.openxmlformats-officedocument.drawingml.chart+xml"/>
  <Override PartName="/xl/charts/style9.xml" ContentType="application/vnd.ms-office.chartstyle+xml"/>
  <Override PartName="/xl/charts/colors9.xml" ContentType="application/vnd.ms-office.chartcolorstyle+xml"/>
  <Override PartName="/xl/charts/chart13.xml" ContentType="application/vnd.openxmlformats-officedocument.drawingml.chart+xml"/>
  <Override PartName="/xl/charts/chart14.xml" ContentType="application/vnd.openxmlformats-officedocument.drawingml.chart+xml"/>
  <Override PartName="/xl/charts/chart15.xml" ContentType="application/vnd.openxmlformats-officedocument.drawingml.chart+xml"/>
  <Override PartName="/xl/charts/chart16.xml" ContentType="application/vnd.openxmlformats-officedocument.drawingml.chart+xml"/>
  <Override PartName="/xl/drawings/drawing4.xml" ContentType="application/vnd.openxmlformats-officedocument.drawing+xml"/>
  <Override PartName="/xl/tables/table2.xml" ContentType="application/vnd.openxmlformats-officedocument.spreadsheetml.table+xml"/>
  <Override PartName="/xl/comments2.xml" ContentType="application/vnd.openxmlformats-officedocument.spreadsheetml.comments+xml"/>
  <Override PartName="/xl/charts/chart17.xml" ContentType="application/vnd.openxmlformats-officedocument.drawingml.chart+xml"/>
  <Override PartName="/xl/charts/chart18.xml" ContentType="application/vnd.openxmlformats-officedocument.drawingml.chart+xml"/>
  <Override PartName="/xl/charts/chart19.xml" ContentType="application/vnd.openxmlformats-officedocument.drawingml.chart+xml"/>
  <Override PartName="/xl/charts/chart20.xml" ContentType="application/vnd.openxmlformats-officedocument.drawingml.chart+xml"/>
  <Override PartName="/xl/charts/chart21.xml" ContentType="application/vnd.openxmlformats-officedocument.drawingml.chart+xml"/>
  <Override PartName="/xl/drawings/drawing5.xml" ContentType="application/vnd.openxmlformats-officedocument.drawing+xml"/>
  <Override PartName="/xl/tables/table3.xml" ContentType="application/vnd.openxmlformats-officedocument.spreadsheetml.table+xml"/>
  <Override PartName="/xl/comments3.xml" ContentType="application/vnd.openxmlformats-officedocument.spreadsheetml.comments+xml"/>
  <Override PartName="/xl/charts/chart22.xml" ContentType="application/vnd.openxmlformats-officedocument.drawingml.chart+xml"/>
  <Override PartName="/xl/charts/chart23.xml" ContentType="application/vnd.openxmlformats-officedocument.drawingml.chart+xml"/>
  <Override PartName="/xl/charts/chart24.xml" ContentType="application/vnd.openxmlformats-officedocument.drawingml.chart+xml"/>
  <Override PartName="/xl/charts/chart25.xml" ContentType="application/vnd.openxmlformats-officedocument.drawingml.chart+xml"/>
  <Override PartName="/xl/charts/chart26.xml" ContentType="application/vnd.openxmlformats-officedocument.drawingml.chart+xml"/>
  <Override PartName="/xl/drawings/drawing6.xml" ContentType="application/vnd.openxmlformats-officedocument.drawing+xml"/>
  <Override PartName="/xl/tables/table4.xml" ContentType="application/vnd.openxmlformats-officedocument.spreadsheetml.table+xml"/>
  <Override PartName="/xl/comments4.xml" ContentType="application/vnd.openxmlformats-officedocument.spreadsheetml.comments+xml"/>
  <Override PartName="/xl/charts/chart27.xml" ContentType="application/vnd.openxmlformats-officedocument.drawingml.chart+xml"/>
  <Override PartName="/xl/charts/style10.xml" ContentType="application/vnd.ms-office.chartstyle+xml"/>
  <Override PartName="/xl/charts/colors10.xml" ContentType="application/vnd.ms-office.chartcolorstyle+xml"/>
  <Override PartName="/xl/charts/chart28.xml" ContentType="application/vnd.openxmlformats-officedocument.drawingml.chart+xml"/>
  <Override PartName="/xl/charts/chart29.xml" ContentType="application/vnd.openxmlformats-officedocument.drawingml.chart+xml"/>
  <Override PartName="/xl/charts/chart30.xml" ContentType="application/vnd.openxmlformats-officedocument.drawingml.chart+xml"/>
  <Override PartName="/xl/charts/chart31.xml" ContentType="application/vnd.openxmlformats-officedocument.drawingml.chart+xml"/>
  <Override PartName="/xl/drawings/drawing7.xml" ContentType="application/vnd.openxmlformats-officedocument.drawing+xml"/>
  <Override PartName="/xl/tables/table5.xml" ContentType="application/vnd.openxmlformats-officedocument.spreadsheetml.table+xml"/>
  <Override PartName="/xl/comments5.xml" ContentType="application/vnd.openxmlformats-officedocument.spreadsheetml.comments+xml"/>
  <Override PartName="/xl/charts/chart32.xml" ContentType="application/vnd.openxmlformats-officedocument.drawingml.chart+xml"/>
  <Override PartName="/xl/charts/style11.xml" ContentType="application/vnd.ms-office.chartstyle+xml"/>
  <Override PartName="/xl/charts/colors11.xml" ContentType="application/vnd.ms-office.chartcolorstyle+xml"/>
  <Override PartName="/xl/charts/chart33.xml" ContentType="application/vnd.openxmlformats-officedocument.drawingml.chart+xml"/>
  <Override PartName="/xl/charts/chart34.xml" ContentType="application/vnd.openxmlformats-officedocument.drawingml.chart+xml"/>
  <Override PartName="/xl/charts/chart35.xml" ContentType="application/vnd.openxmlformats-officedocument.drawingml.chart+xml"/>
  <Override PartName="/xl/charts/chart36.xml" ContentType="application/vnd.openxmlformats-officedocument.drawingml.chart+xml"/>
  <Override PartName="/xl/drawings/drawing8.xml" ContentType="application/vnd.openxmlformats-officedocument.drawing+xml"/>
  <Override PartName="/xl/tables/table6.xml" ContentType="application/vnd.openxmlformats-officedocument.spreadsheetml.table+xml"/>
  <Override PartName="/xl/comments6.xml" ContentType="application/vnd.openxmlformats-officedocument.spreadsheetml.comments+xml"/>
  <Override PartName="/xl/charts/chart37.xml" ContentType="application/vnd.openxmlformats-officedocument.drawingml.chart+xml"/>
  <Override PartName="/xl/charts/style12.xml" ContentType="application/vnd.ms-office.chartstyle+xml"/>
  <Override PartName="/xl/charts/colors12.xml" ContentType="application/vnd.ms-office.chartcolorstyle+xml"/>
  <Override PartName="/xl/charts/chart38.xml" ContentType="application/vnd.openxmlformats-officedocument.drawingml.chart+xml"/>
  <Override PartName="/xl/charts/chart39.xml" ContentType="application/vnd.openxmlformats-officedocument.drawingml.chart+xml"/>
  <Override PartName="/xl/charts/chart40.xml" ContentType="application/vnd.openxmlformats-officedocument.drawingml.chart+xml"/>
  <Override PartName="/xl/charts/chart41.xml" ContentType="application/vnd.openxmlformats-officedocument.drawingml.chart+xml"/>
  <Override PartName="/xl/drawings/drawing9.xml" ContentType="application/vnd.openxmlformats-officedocument.drawing+xml"/>
  <Override PartName="/xl/tables/table7.xml" ContentType="application/vnd.openxmlformats-officedocument.spreadsheetml.table+xml"/>
  <Override PartName="/xl/comments7.xml" ContentType="application/vnd.openxmlformats-officedocument.spreadsheetml.comments+xml"/>
  <Override PartName="/xl/charts/chart42.xml" ContentType="application/vnd.openxmlformats-officedocument.drawingml.chart+xml"/>
  <Override PartName="/xl/charts/style13.xml" ContentType="application/vnd.ms-office.chartstyle+xml"/>
  <Override PartName="/xl/charts/colors13.xml" ContentType="application/vnd.ms-office.chartcolorstyle+xml"/>
  <Override PartName="/xl/charts/chart43.xml" ContentType="application/vnd.openxmlformats-officedocument.drawingml.chart+xml"/>
  <Override PartName="/xl/charts/chart44.xml" ContentType="application/vnd.openxmlformats-officedocument.drawingml.chart+xml"/>
  <Override PartName="/xl/charts/chart45.xml" ContentType="application/vnd.openxmlformats-officedocument.drawingml.chart+xml"/>
  <Override PartName="/xl/charts/chart46.xml" ContentType="application/vnd.openxmlformats-officedocument.drawingml.chart+xml"/>
  <Override PartName="/xl/drawings/drawing10.xml" ContentType="application/vnd.openxmlformats-officedocument.drawing+xml"/>
  <Override PartName="/xl/tables/table8.xml" ContentType="application/vnd.openxmlformats-officedocument.spreadsheetml.table+xml"/>
  <Override PartName="/xl/comments8.xml" ContentType="application/vnd.openxmlformats-officedocument.spreadsheetml.comments+xml"/>
  <Override PartName="/xl/charts/chart47.xml" ContentType="application/vnd.openxmlformats-officedocument.drawingml.chart+xml"/>
  <Override PartName="/xl/charts/style14.xml" ContentType="application/vnd.ms-office.chartstyle+xml"/>
  <Override PartName="/xl/charts/colors14.xml" ContentType="application/vnd.ms-office.chartcolorstyle+xml"/>
  <Override PartName="/xl/charts/chart48.xml" ContentType="application/vnd.openxmlformats-officedocument.drawingml.chart+xml"/>
  <Override PartName="/xl/charts/chart49.xml" ContentType="application/vnd.openxmlformats-officedocument.drawingml.chart+xml"/>
  <Override PartName="/xl/charts/chart50.xml" ContentType="application/vnd.openxmlformats-officedocument.drawingml.chart+xml"/>
  <Override PartName="/xl/charts/chart51.xml" ContentType="application/vnd.openxmlformats-officedocument.drawingml.chart+xml"/>
  <Override PartName="/xl/drawings/drawing11.xml" ContentType="application/vnd.openxmlformats-officedocument.drawing+xml"/>
  <Override PartName="/xl/tables/table9.xml" ContentType="application/vnd.openxmlformats-officedocument.spreadsheetml.table+xml"/>
  <Override PartName="/xl/comments9.xml" ContentType="application/vnd.openxmlformats-officedocument.spreadsheetml.comments+xml"/>
  <Override PartName="/xl/charts/chart52.xml" ContentType="application/vnd.openxmlformats-officedocument.drawingml.chart+xml"/>
  <Override PartName="/xl/charts/style15.xml" ContentType="application/vnd.ms-office.chartstyle+xml"/>
  <Override PartName="/xl/charts/colors15.xml" ContentType="application/vnd.ms-office.chartcolorstyle+xml"/>
  <Override PartName="/xl/drawings/drawing12.xml" ContentType="application/vnd.openxmlformats-officedocument.drawing+xml"/>
  <Override PartName="/xl/tables/table10.xml" ContentType="application/vnd.openxmlformats-officedocument.spreadsheetml.table+xml"/>
  <Override PartName="/xl/comments10.xml" ContentType="application/vnd.openxmlformats-officedocument.spreadsheetml.comments+xml"/>
  <Override PartName="/xl/charts/chart53.xml" ContentType="application/vnd.openxmlformats-officedocument.drawingml.chart+xml"/>
  <Override PartName="/xl/drawings/drawing13.xml" ContentType="application/vnd.openxmlformats-officedocument.drawing+xml"/>
  <Override PartName="/xl/tables/table11.xml" ContentType="application/vnd.openxmlformats-officedocument.spreadsheetml.table+xml"/>
  <Override PartName="/xl/comments11.xml" ContentType="application/vnd.openxmlformats-officedocument.spreadsheetml.comments+xml"/>
  <Override PartName="/xl/charts/chart54.xml" ContentType="application/vnd.openxmlformats-officedocument.drawingml.chart+xml"/>
  <Override PartName="/xl/drawings/drawing14.xml" ContentType="application/vnd.openxmlformats-officedocument.drawing+xml"/>
  <Override PartName="/xl/tables/table12.xml" ContentType="application/vnd.openxmlformats-officedocument.spreadsheetml.table+xml"/>
  <Override PartName="/xl/comments12.xml" ContentType="application/vnd.openxmlformats-officedocument.spreadsheetml.comments+xml"/>
  <Override PartName="/xl/charts/chart55.xml" ContentType="application/vnd.openxmlformats-officedocument.drawingml.chart+xml"/>
  <Override PartName="/xl/charts/style16.xml" ContentType="application/vnd.ms-office.chartstyle+xml"/>
  <Override PartName="/xl/charts/colors16.xml" ContentType="application/vnd.ms-office.chartcolorstyle+xml"/>
  <Override PartName="/xl/drawings/drawing15.xml" ContentType="application/vnd.openxmlformats-officedocument.drawing+xml"/>
  <Override PartName="/xl/tables/table13.xml" ContentType="application/vnd.openxmlformats-officedocument.spreadsheetml.table+xml"/>
  <Override PartName="/xl/comments13.xml" ContentType="application/vnd.openxmlformats-officedocument.spreadsheetml.comments+xml"/>
  <Override PartName="/xl/charts/chart56.xml" ContentType="application/vnd.openxmlformats-officedocument.drawingml.chart+xml"/>
  <Override PartName="/xl/charts/style17.xml" ContentType="application/vnd.ms-office.chartstyle+xml"/>
  <Override PartName="/xl/charts/colors17.xml" ContentType="application/vnd.ms-office.chartcolorstyle+xml"/>
  <Override PartName="/xl/drawings/drawing16.xml" ContentType="application/vnd.openxmlformats-officedocument.drawing+xml"/>
  <Override PartName="/xl/tables/table14.xml" ContentType="application/vnd.openxmlformats-officedocument.spreadsheetml.table+xml"/>
  <Override PartName="/xl/comments14.xml" ContentType="application/vnd.openxmlformats-officedocument.spreadsheetml.comments+xml"/>
  <Override PartName="/xl/charts/chart57.xml" ContentType="application/vnd.openxmlformats-officedocument.drawingml.chart+xml"/>
  <Override PartName="/xl/charts/style18.xml" ContentType="application/vnd.ms-office.chartstyle+xml"/>
  <Override PartName="/xl/charts/colors18.xml" ContentType="application/vnd.ms-office.chartcolorstyle+xml"/>
  <Override PartName="/xl/drawings/drawing17.xml" ContentType="application/vnd.openxmlformats-officedocument.drawing+xml"/>
  <Override PartName="/xl/tables/table15.xml" ContentType="application/vnd.openxmlformats-officedocument.spreadsheetml.table+xml"/>
  <Override PartName="/xl/drawings/drawing18.xml" ContentType="application/vnd.openxmlformats-officedocument.drawing+xml"/>
  <Override PartName="/xl/charts/chart58.xml" ContentType="application/vnd.openxmlformats-officedocument.drawingml.chart+xml"/>
  <Override PartName="/xl/charts/chart59.xml" ContentType="application/vnd.openxmlformats-officedocument.drawingml.chart+xml"/>
  <Override PartName="/xl/charts/chart60.xml" ContentType="application/vnd.openxmlformats-officedocument.drawingml.chart+xml"/>
  <Override PartName="/xl/charts/chart61.xml" ContentType="application/vnd.openxmlformats-officedocument.drawingml.chart+xml"/>
  <Override PartName="/xl/drawings/drawing19.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327"/>
  <workbookPr defaultThemeVersion="166925"/>
  <mc:AlternateContent xmlns:mc="http://schemas.openxmlformats.org/markup-compatibility/2006">
    <mc:Choice Requires="x15">
      <x15ac:absPath xmlns:x15ac="http://schemas.microsoft.com/office/spreadsheetml/2010/11/ac" url="M:\Doctors of BC\ID2\D43316D7-A660-4C25-A7F3-285FB47DAEC5\0\2399000-2399999\2399274\L\L\STC Measurement Tool (ID 2399274)\"/>
    </mc:Choice>
  </mc:AlternateContent>
  <xr:revisionPtr revIDLastSave="0" documentId="13_ncr:1_{09558E2F-B111-4F45-A271-57F9E37BE9EE}" xr6:coauthVersionLast="47" xr6:coauthVersionMax="47" xr10:uidLastSave="{00000000-0000-0000-0000-000000000000}"/>
  <bookViews>
    <workbookView xWindow="28680" yWindow="-120" windowWidth="29040" windowHeight="15720" tabRatio="965" xr2:uid="{F9FCB775-D77A-4422-AFFD-FAA2AFFD2F1F}"/>
  </bookViews>
  <sheets>
    <sheet name="SimpleDash" sheetId="29" r:id="rId1"/>
    <sheet name="FullDash" sheetId="1" r:id="rId2"/>
    <sheet name="M1" sheetId="8" r:id="rId3"/>
    <sheet name="M2" sheetId="21" r:id="rId4"/>
    <sheet name="M3" sheetId="22" r:id="rId5"/>
    <sheet name="TeamFundamentals" sheetId="14" r:id="rId6"/>
    <sheet name="RoleClarity" sheetId="30" r:id="rId7"/>
    <sheet name="CollabEnvironment" sheetId="32" r:id="rId8"/>
    <sheet name="Efficiency" sheetId="33" r:id="rId9"/>
    <sheet name="Sustainability" sheetId="34" r:id="rId10"/>
    <sheet name="B1" sheetId="23" r:id="rId11"/>
    <sheet name="B2" sheetId="24" r:id="rId12"/>
    <sheet name="B3" sheetId="25" r:id="rId13"/>
    <sheet name="FrequencyPlot" sheetId="10" state="hidden" r:id="rId14"/>
    <sheet name="Pareto" sheetId="9" state="hidden" r:id="rId15"/>
    <sheet name="ScatterPlot" sheetId="11" state="hidden" r:id="rId16"/>
    <sheet name="Definitions" sheetId="26" r:id="rId17"/>
    <sheet name="RunChartRules" sheetId="7" r:id="rId18"/>
    <sheet name="Calendar" sheetId="28" r:id="rId19"/>
    <sheet name="ChangeLog" sheetId="35" state="hidden" r:id="rId20"/>
    <sheet name="CountMeasures" sheetId="27" state="hidden" r:id="rId21"/>
  </sheets>
  <definedNames>
    <definedName name="_xlnm._FilterDatabase" localSheetId="16" hidden="1">Definitions!$A$3:$G$18</definedName>
    <definedName name="B1_Med">'B1'!$C$4:INDEX(Tbl_B1[Median],COUNTA(Tbl_B1[Date]))</definedName>
    <definedName name="B1_X">'B1'!$A$4:INDEX(Tbl_B1[Date],COUNTA(Tbl_B1[Date]))</definedName>
    <definedName name="B1_Y">'B1'!$B$4:INDEX(Tbl_B1[Balancing Measure 1],COUNTA(Tbl_B1[Date]))</definedName>
    <definedName name="B2_Med">'B2'!$C$4:INDEX(Tbl_B2[Median],COUNTA(Tbl_B2[Date]))</definedName>
    <definedName name="B2_X">'B2'!$A$4:INDEX(Tbl_B2[Date],COUNTA(Tbl_B2[Date]))</definedName>
    <definedName name="B2_Y">'B2'!$B$4:INDEX(Tbl_B2[Balancing Measure 2],COUNTA(Tbl_B2[Date]))</definedName>
    <definedName name="B3_Med">'B3'!$C$4:INDEX(Tbl_B3[Median],COUNTA(Tbl_B3[Date]))</definedName>
    <definedName name="B3_X">'B3'!$A$4:INDEX(Tbl_B3[Date],COUNTA(Tbl_B3[Date]))</definedName>
    <definedName name="B3_Y">'B3'!$B$4:INDEX(Tbl_B3[Balancing Measure 3],COUNTA(Tbl_B3[Date]))</definedName>
    <definedName name="CE_Med">CollabEnvironment!$G$4:INDEX(Tbl_CE[Median],COUNTA(Tbl_CE[Date]))</definedName>
    <definedName name="CE_X">CollabEnvironment!$A$4:INDEX(Tbl_CE[Date],COUNTA(Tbl_CE[Date]))</definedName>
    <definedName name="CE_Y1">CollabEnvironment!$B$4:INDEX(Tbl_CE[Whiteboard Use],COUNTA(Tbl_CE[Date]))</definedName>
    <definedName name="CE_Y2">CollabEnvironment!$C$4:INDEX(Tbl_CE[Team Function Discussion],COUNTA(Tbl_CE[Date]))</definedName>
    <definedName name="CE_Y3">CollabEnvironment!$D$4:INDEX(Tbl_CE[Shared Learning Opportunities],COUNTA(Tbl_CE[Date]))</definedName>
    <definedName name="CE_Y4">CollabEnvironment!$E$4:INDEX(Tbl_CE[Learning Opportunity Tool],COUNTA(Tbl_CE[Date]))</definedName>
    <definedName name="CE_YMain">OFFSET(OFFSET(CollabEnvironment!$B$3,1,CollabEnvironment!$H$4-1),0,0,COUNTA(Tbl_CE[Date]),1)</definedName>
    <definedName name="EF_Med">Efficiency!$G$4:INDEX(Tbl_EF[Median],COUNTA(Tbl_EF[Date]))</definedName>
    <definedName name="EF_X">Efficiency!$A$4:INDEX(Tbl_EF[Date],COUNTA(Tbl_EF[Date]))</definedName>
    <definedName name="EF_Y1">Efficiency!$B$4:INDEX(Tbl_EF[Round Robin],COUNTA(Tbl_EF[Date]))</definedName>
    <definedName name="EF_Y2">Efficiency!$C$4:INDEX(Tbl_EF[EMR Metrics],COUNTA(Tbl_EF[Date]))</definedName>
    <definedName name="EF_Y3">Efficiency!$D$4:INDEX(Tbl_EF[Change Idea 3],COUNTA(Tbl_EF[Date]))</definedName>
    <definedName name="EF_Y4">Efficiency!$E$4:INDEX(Tbl_EF[Change Idea 4],COUNTA(Tbl_EF[Date]))</definedName>
    <definedName name="EF_YMain">OFFSET(OFFSET(Efficiency!$B$3,1,Efficiency!$H$4-1),0,0,COUNTA(Tbl_EF[Date]),1)</definedName>
    <definedName name="M1_Med">'M1'!$H$4:INDEX(Tbl_M1[Median],COUNTA(Tbl_M1[Date]))</definedName>
    <definedName name="M1_MedYVisitspHr">'M1'!$J$4:INDEX(Tbl_M1[Median Visits per Hour],COUNTA(Tbl_M1[Date]))</definedName>
    <definedName name="M1_X">'M1'!$A$4:INDEX(Tbl_M1[Date],COUNTA(Tbl_M1[Date]))</definedName>
    <definedName name="M1_Y1">'M1'!$B$4:INDEX(Tbl_M1[In-person Visits],COUNTA(Tbl_M1[Date]))</definedName>
    <definedName name="M1_Y2">'M1'!$C$4:INDEX(Tbl_M1[Virtual Visits],COUNTA(Tbl_M1[Date]))</definedName>
    <definedName name="M1_Y3">'M1'!$D$4:INDEX(Tbl_M1[Subgroup 3],COUNTA(Tbl_M1[Date]))</definedName>
    <definedName name="M1_Y4">'M1'!$E$4:INDEX(Tbl_M1[Subgroup 4],COUNTA(Tbl_M1[Date]))</definedName>
    <definedName name="M1_YCombo">'M1'!$G$4:INDEX(Tbl_M1[All Visits],COUNTA(Tbl_M1[Date]))</definedName>
    <definedName name="M1_YVisitspHr">'M1'!$I$4:INDEX(Tbl_M1[Visits per Hour],COUNTA(Tbl_M1[Date]))</definedName>
    <definedName name="M2_Med">'M2'!$G$4:INDEX(Tbl_M2[Median],COUNTA(Tbl_M2[Date]))</definedName>
    <definedName name="M2_X">'M2'!$A$4:INDEX(Tbl_M2[Date],COUNTA(Tbl_M2[Date]))</definedName>
    <definedName name="M2_Y1">'M2'!$B$4:INDEX(Tbl_M2[Subgroup 1],COUNTA(Tbl_M2[Date]))</definedName>
    <definedName name="M2_Y2">'M2'!$C$4:INDEX(Tbl_M2[Subgroup 2],COUNTA(Tbl_M2[Date]))</definedName>
    <definedName name="M2_Y3">'M2'!$D$4:INDEX(Tbl_M2[Subgroup 3],COUNTA(Tbl_M2[Date]))</definedName>
    <definedName name="M2_Y4">'M2'!$E$4:INDEX(Tbl_M2[Subgroup 4],COUNTA(Tbl_M2[Date]))</definedName>
    <definedName name="M2_YCombo">'M2'!$F$4:INDEX(Tbl_M2[Total],COUNTA(Tbl_M2[Date]))</definedName>
    <definedName name="M3_Med">'M3'!$G$4:INDEX(Tbl_M3[Median],COUNTA(Tbl_M3[Date]))</definedName>
    <definedName name="M3_X">'M3'!$A$4:INDEX(Tbl_M3[Date],COUNTA(Tbl_M3[Date]))</definedName>
    <definedName name="M3_Y1">'M3'!$B$4:INDEX(Tbl_M3[Subgroup 1],COUNTA(Tbl_M3[Date]))</definedName>
    <definedName name="M3_Y2">'M3'!$C$4:INDEX(Tbl_M3[Subgroup 2],COUNTA(Tbl_M3[Date]))</definedName>
    <definedName name="M3_Y3">'M3'!$D$4:INDEX(Tbl_M3[Subgroup 3],COUNTA(Tbl_M3[Date]))</definedName>
    <definedName name="M3_Y4">'M3'!$E$4:INDEX(Tbl_M3[Subgroup 4],COUNTA(Tbl_M3[Date]))</definedName>
    <definedName name="M3_YCombo">'M3'!$F$4:INDEX(Tbl_M3[Total],COUNTA(Tbl_M3[Date]))</definedName>
    <definedName name="_xlnm.Print_Area" localSheetId="10">'B1'!$A$2:$P$115</definedName>
    <definedName name="_xlnm.Print_Area" localSheetId="11">'B2'!$A$2:$P$115</definedName>
    <definedName name="_xlnm.Print_Area" localSheetId="12">'B3'!$A$2:$P$115</definedName>
    <definedName name="_xlnm.Print_Area" localSheetId="18">Calendar!$A$2:$J$12</definedName>
    <definedName name="_xlnm.Print_Area" localSheetId="7">CollabEnvironment!$A$2:$T$134</definedName>
    <definedName name="_xlnm.Print_Area" localSheetId="16">Definitions!$A$1:$G$18</definedName>
    <definedName name="_xlnm.Print_Area" localSheetId="8">Efficiency!$A$2:$T$134</definedName>
    <definedName name="_xlnm.Print_Area" localSheetId="13">FrequencyPlot!$A$2:$N$34</definedName>
    <definedName name="_xlnm.Print_Area" localSheetId="1">FullDash!$A$1:$L$52</definedName>
    <definedName name="_xlnm.Print_Area" localSheetId="2">'M1'!$A$2:$W$263</definedName>
    <definedName name="_xlnm.Print_Area" localSheetId="3">'M2'!$A$2:$T$263</definedName>
    <definedName name="_xlnm.Print_Area" localSheetId="4">'M3'!$A$2:$T$263</definedName>
    <definedName name="_xlnm.Print_Area" localSheetId="14">Pareto!$A$2:$O$34</definedName>
    <definedName name="_xlnm.Print_Area" localSheetId="6">RoleClarity!$A$2:$T$134</definedName>
    <definedName name="_xlnm.Print_Area" localSheetId="17">RunChartRules!$A$2:$T$58</definedName>
    <definedName name="_xlnm.Print_Area" localSheetId="15">ScatterPlot!$A$2:$O$53</definedName>
    <definedName name="_xlnm.Print_Area" localSheetId="0">SimpleDash!$A$1:$L$17</definedName>
    <definedName name="_xlnm.Print_Area" localSheetId="9">Sustainability!$A$2:$T$134</definedName>
    <definedName name="_xlnm.Print_Area" localSheetId="5">TeamFundamentals!$A$2:$T$134</definedName>
    <definedName name="RC_Med">RoleClarity!$G$4:INDEX(Tbl_RC[Median],COUNTA(Tbl_RC[Date]))</definedName>
    <definedName name="RC_X">RoleClarity!$A$4:INDEX(Tbl_RC[Date],COUNTA(Tbl_RC[Date]))</definedName>
    <definedName name="RC_Y1">RoleClarity!$B$4:INDEX(Tbl_RC[Actions Following Meetings],COUNTA(Tbl_RC[Date]))</definedName>
    <definedName name="RC_Y2">RoleClarity!$C$4:INDEX(Tbl_RC[Training Schedule],COUNTA(Tbl_RC[Date]))</definedName>
    <definedName name="RC_Y3">RoleClarity!$D$4:INDEX(Tbl_RC[Change Idea 3],COUNTA(Tbl_RC[Date]))</definedName>
    <definedName name="RC_Y4">RoleClarity!$E$4:INDEX(Tbl_RC[Change Idea 4],COUNTA(Tbl_RC[Date]))</definedName>
    <definedName name="RC_YMain">OFFSET(OFFSET(RoleClarity!$B$3,1,RoleClarity!$H$4-1),0,0,COUNTA(Tbl_RC[Date]),1)</definedName>
    <definedName name="SU_Med">Sustainability!$G$4:INDEX(Tbl_SU[Median],COUNTA(Tbl_SU[Date]))</definedName>
    <definedName name="SU_X">Sustainability!$A$4:INDEX(Tbl_SU[Date],COUNTA(Tbl_SU[Date]))</definedName>
    <definedName name="SU_Y1">Sustainability!$B$4:INDEX(Tbl_SU[Financial Sustainability Tracking],COUNTA(Tbl_SU[Date]))</definedName>
    <definedName name="SU_Y2">Sustainability!$C$4:INDEX(Tbl_SU[Feedback Tracking],COUNTA(Tbl_SU[Date]))</definedName>
    <definedName name="SU_Y3">Sustainability!$D$4:INDEX(Tbl_SU[Change Idea 3],COUNTA(Tbl_SU[Date]))</definedName>
    <definedName name="SU_Y4">Sustainability!$E$4:INDEX(Tbl_SU[Change Idea 4],COUNTA(Tbl_SU[Date]))</definedName>
    <definedName name="SU_YMain">OFFSET(OFFSET(Sustainability!$B$3,1,Sustainability!$H$4-1),0,0,COUNTA(Tbl_SU[Date]),1)</definedName>
    <definedName name="TF_Med">TeamFundamentals!$G$4:INDEX(Tbl_TF[Median],COUNTA(Tbl_TF[Date]))</definedName>
    <definedName name="TF_X">TeamFundamentals!$A$4:INDEX(Tbl_TF[Date],COUNTA(Tbl_TF[Date]))</definedName>
    <definedName name="TF_Y1">TeamFundamentals!$B$4:INDEX(Tbl_TF[All Staff Meeting],COUNTA(Tbl_TF[Date]))</definedName>
    <definedName name="TF_Y2">TeamFundamentals!$C$4:INDEX(Tbl_TF[Celebrations],COUNTA(Tbl_TF[Date]))</definedName>
    <definedName name="TF_Y3">TeamFundamentals!$D$4:INDEX(Tbl_TF[Informal Connections],COUNTA(Tbl_TF[Date]))</definedName>
    <definedName name="TF_Y4">TeamFundamentals!$E$4:INDEX(Tbl_TF[Huddles],COUNTA(Tbl_TF[Date]))</definedName>
    <definedName name="TF_YMain">OFFSET(OFFSET(TeamFundamentals!$B$3,1,TeamFundamentals!$H$4-1),0,0,COUNTA(Tbl_TF[Date]),1)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218" i="22" l="1"/>
  <c r="F219" i="22"/>
  <c r="F220" i="22"/>
  <c r="F221" i="22"/>
  <c r="F222" i="22"/>
  <c r="F223" i="22"/>
  <c r="F224" i="22"/>
  <c r="F225" i="22"/>
  <c r="F226" i="22"/>
  <c r="F227" i="22"/>
  <c r="F228" i="22"/>
  <c r="F229" i="22"/>
  <c r="F230" i="22"/>
  <c r="F231" i="22"/>
  <c r="F232" i="22"/>
  <c r="F233" i="22"/>
  <c r="F234" i="22"/>
  <c r="F235" i="22"/>
  <c r="F236" i="22"/>
  <c r="F237" i="22"/>
  <c r="F238" i="22"/>
  <c r="F239" i="22"/>
  <c r="F240" i="22"/>
  <c r="F241" i="22"/>
  <c r="F242" i="22"/>
  <c r="F243" i="22"/>
  <c r="F244" i="22"/>
  <c r="F245" i="22"/>
  <c r="F246" i="22"/>
  <c r="F247" i="22"/>
  <c r="F248" i="22"/>
  <c r="F249" i="22"/>
  <c r="F250" i="22"/>
  <c r="F251" i="22"/>
  <c r="F252" i="22"/>
  <c r="F253" i="22"/>
  <c r="F254" i="22"/>
  <c r="F255" i="22"/>
  <c r="F256" i="22"/>
  <c r="F257" i="22"/>
  <c r="F258" i="22"/>
  <c r="F259" i="22"/>
  <c r="F260" i="22"/>
  <c r="F261" i="22"/>
  <c r="F262" i="22"/>
  <c r="F263" i="22"/>
  <c r="G218" i="22" a="1"/>
  <c r="G218" i="22" s="1"/>
  <c r="G219" i="22" a="1"/>
  <c r="G219" i="22" s="1"/>
  <c r="G220" i="22" a="1"/>
  <c r="G220" i="22" s="1"/>
  <c r="G221" i="22" a="1"/>
  <c r="G221" i="22" s="1"/>
  <c r="G222" i="22" a="1"/>
  <c r="G222" i="22" s="1"/>
  <c r="G223" i="22" a="1"/>
  <c r="G223" i="22" s="1"/>
  <c r="G224" i="22" a="1"/>
  <c r="G224" i="22" s="1"/>
  <c r="G225" i="22" a="1"/>
  <c r="G225" i="22" s="1"/>
  <c r="G226" i="22" a="1"/>
  <c r="G226" i="22" s="1"/>
  <c r="G227" i="22" a="1"/>
  <c r="G227" i="22" s="1"/>
  <c r="G228" i="22" a="1"/>
  <c r="G228" i="22" s="1"/>
  <c r="G229" i="22" a="1"/>
  <c r="G229" i="22" s="1"/>
  <c r="G230" i="22" a="1"/>
  <c r="G230" i="22" s="1"/>
  <c r="G231" i="22" a="1"/>
  <c r="G231" i="22" s="1"/>
  <c r="G232" i="22" a="1"/>
  <c r="G232" i="22" s="1"/>
  <c r="G233" i="22" a="1"/>
  <c r="G233" i="22" s="1"/>
  <c r="G234" i="22" a="1"/>
  <c r="G234" i="22" s="1"/>
  <c r="G235" i="22" a="1"/>
  <c r="G235" i="22" s="1"/>
  <c r="G236" i="22" a="1"/>
  <c r="G236" i="22" s="1"/>
  <c r="G237" i="22" a="1"/>
  <c r="G237" i="22" s="1"/>
  <c r="G238" i="22" a="1"/>
  <c r="G238" i="22" s="1"/>
  <c r="G239" i="22" a="1"/>
  <c r="G239" i="22" s="1"/>
  <c r="G240" i="22" a="1"/>
  <c r="G240" i="22" s="1"/>
  <c r="G241" i="22" a="1"/>
  <c r="G241" i="22" s="1"/>
  <c r="G242" i="22" a="1"/>
  <c r="G242" i="22" s="1"/>
  <c r="G243" i="22" a="1"/>
  <c r="G243" i="22" s="1"/>
  <c r="G244" i="22" a="1"/>
  <c r="G244" i="22" s="1"/>
  <c r="G245" i="22" a="1"/>
  <c r="G245" i="22" s="1"/>
  <c r="G246" i="22" a="1"/>
  <c r="G246" i="22" s="1"/>
  <c r="G247" i="22" a="1"/>
  <c r="G247" i="22" s="1"/>
  <c r="G248" i="22" a="1"/>
  <c r="G248" i="22" s="1"/>
  <c r="G249" i="22" a="1"/>
  <c r="G249" i="22" s="1"/>
  <c r="G250" i="22" a="1"/>
  <c r="G250" i="22" s="1"/>
  <c r="G251" i="22" a="1"/>
  <c r="G251" i="22" s="1"/>
  <c r="G252" i="22" a="1"/>
  <c r="G252" i="22" s="1"/>
  <c r="G253" i="22" a="1"/>
  <c r="G253" i="22" s="1"/>
  <c r="G254" i="22" a="1"/>
  <c r="G254" i="22" s="1"/>
  <c r="G255" i="22" a="1"/>
  <c r="G255" i="22" s="1"/>
  <c r="G256" i="22" a="1"/>
  <c r="G256" i="22" s="1"/>
  <c r="G257" i="22" a="1"/>
  <c r="G257" i="22" s="1"/>
  <c r="G258" i="22" a="1"/>
  <c r="G258" i="22" s="1"/>
  <c r="G259" i="22" a="1"/>
  <c r="G259" i="22" s="1"/>
  <c r="G260" i="22" a="1"/>
  <c r="G260" i="22" s="1"/>
  <c r="G261" i="22" a="1"/>
  <c r="G261" i="22" s="1"/>
  <c r="G262" i="22" a="1"/>
  <c r="G262" i="22" s="1"/>
  <c r="G263" i="22" a="1"/>
  <c r="G263" i="22" s="1"/>
  <c r="F218" i="21"/>
  <c r="F219" i="21"/>
  <c r="F220" i="21"/>
  <c r="F221" i="21"/>
  <c r="F222" i="21"/>
  <c r="F223" i="21"/>
  <c r="F224" i="21"/>
  <c r="F225" i="21"/>
  <c r="F226" i="21"/>
  <c r="F227" i="21"/>
  <c r="F228" i="21"/>
  <c r="F229" i="21"/>
  <c r="F230" i="21"/>
  <c r="F231" i="21"/>
  <c r="F232" i="21"/>
  <c r="F233" i="21"/>
  <c r="F234" i="21"/>
  <c r="F235" i="21"/>
  <c r="F236" i="21"/>
  <c r="F237" i="21"/>
  <c r="F238" i="21"/>
  <c r="F239" i="21"/>
  <c r="F240" i="21"/>
  <c r="F241" i="21"/>
  <c r="F242" i="21"/>
  <c r="F243" i="21"/>
  <c r="F244" i="21"/>
  <c r="F245" i="21"/>
  <c r="F246" i="21"/>
  <c r="F247" i="21"/>
  <c r="F248" i="21"/>
  <c r="F249" i="21"/>
  <c r="F250" i="21"/>
  <c r="F251" i="21"/>
  <c r="F252" i="21"/>
  <c r="F253" i="21"/>
  <c r="F254" i="21"/>
  <c r="F255" i="21"/>
  <c r="F256" i="21"/>
  <c r="F257" i="21"/>
  <c r="F258" i="21"/>
  <c r="F259" i="21"/>
  <c r="F260" i="21"/>
  <c r="F261" i="21"/>
  <c r="F262" i="21"/>
  <c r="F263" i="21"/>
  <c r="G218" i="21" a="1"/>
  <c r="G218" i="21" s="1"/>
  <c r="G219" i="21" a="1"/>
  <c r="G219" i="21" s="1"/>
  <c r="G220" i="21" a="1"/>
  <c r="G220" i="21" s="1"/>
  <c r="G221" i="21" a="1"/>
  <c r="G221" i="21" s="1"/>
  <c r="G222" i="21" a="1"/>
  <c r="G222" i="21" s="1"/>
  <c r="G223" i="21" a="1"/>
  <c r="G223" i="21" s="1"/>
  <c r="G224" i="21" a="1"/>
  <c r="G224" i="21" s="1"/>
  <c r="G225" i="21" a="1"/>
  <c r="G225" i="21" s="1"/>
  <c r="G226" i="21" a="1"/>
  <c r="G226" i="21" s="1"/>
  <c r="G227" i="21" a="1"/>
  <c r="G227" i="21" s="1"/>
  <c r="G228" i="21" a="1"/>
  <c r="G228" i="21" s="1"/>
  <c r="G229" i="21" a="1"/>
  <c r="G229" i="21" s="1"/>
  <c r="G230" i="21" a="1"/>
  <c r="G230" i="21" s="1"/>
  <c r="G231" i="21" a="1"/>
  <c r="G231" i="21" s="1"/>
  <c r="G232" i="21" a="1"/>
  <c r="G232" i="21" s="1"/>
  <c r="G233" i="21" a="1"/>
  <c r="G233" i="21" s="1"/>
  <c r="G234" i="21" a="1"/>
  <c r="G234" i="21" s="1"/>
  <c r="G235" i="21" a="1"/>
  <c r="G235" i="21" s="1"/>
  <c r="G236" i="21" a="1"/>
  <c r="G236" i="21" s="1"/>
  <c r="G237" i="21" a="1"/>
  <c r="G237" i="21" s="1"/>
  <c r="G238" i="21" a="1"/>
  <c r="G238" i="21" s="1"/>
  <c r="G239" i="21" a="1"/>
  <c r="G239" i="21" s="1"/>
  <c r="G240" i="21" a="1"/>
  <c r="G240" i="21" s="1"/>
  <c r="G241" i="21" a="1"/>
  <c r="G241" i="21" s="1"/>
  <c r="G242" i="21" a="1"/>
  <c r="G242" i="21" s="1"/>
  <c r="G243" i="21" a="1"/>
  <c r="G243" i="21" s="1"/>
  <c r="G244" i="21" a="1"/>
  <c r="G244" i="21" s="1"/>
  <c r="G245" i="21" a="1"/>
  <c r="G245" i="21" s="1"/>
  <c r="G246" i="21" a="1"/>
  <c r="G246" i="21" s="1"/>
  <c r="G247" i="21" a="1"/>
  <c r="G247" i="21" s="1"/>
  <c r="G248" i="21" a="1"/>
  <c r="G248" i="21" s="1"/>
  <c r="G249" i="21" a="1"/>
  <c r="G249" i="21" s="1"/>
  <c r="G250" i="21" a="1"/>
  <c r="G250" i="21" s="1"/>
  <c r="G251" i="21" a="1"/>
  <c r="G251" i="21" s="1"/>
  <c r="G252" i="21" a="1"/>
  <c r="G252" i="21" s="1"/>
  <c r="G253" i="21" a="1"/>
  <c r="G253" i="21" s="1"/>
  <c r="G254" i="21" a="1"/>
  <c r="G254" i="21" s="1"/>
  <c r="G255" i="21" a="1"/>
  <c r="G255" i="21" s="1"/>
  <c r="G256" i="21" a="1"/>
  <c r="G256" i="21" s="1"/>
  <c r="G257" i="21" a="1"/>
  <c r="G257" i="21" s="1"/>
  <c r="G258" i="21" a="1"/>
  <c r="G258" i="21" s="1"/>
  <c r="G259" i="21" a="1"/>
  <c r="G259" i="21" s="1"/>
  <c r="G260" i="21" a="1"/>
  <c r="G260" i="21" s="1"/>
  <c r="G261" i="21" a="1"/>
  <c r="G261" i="21" s="1"/>
  <c r="G262" i="21" a="1"/>
  <c r="G262" i="21" s="1"/>
  <c r="G263" i="21" a="1"/>
  <c r="G263" i="21" s="1"/>
  <c r="G254" i="8"/>
  <c r="I254" i="8" s="1"/>
  <c r="G255" i="8"/>
  <c r="I255" i="8" s="1"/>
  <c r="G256" i="8"/>
  <c r="I256" i="8" s="1"/>
  <c r="G257" i="8"/>
  <c r="I257" i="8" s="1"/>
  <c r="G258" i="8"/>
  <c r="I258" i="8" s="1"/>
  <c r="G259" i="8"/>
  <c r="I259" i="8" s="1"/>
  <c r="G260" i="8"/>
  <c r="I260" i="8" s="1"/>
  <c r="G261" i="8"/>
  <c r="I261" i="8" s="1"/>
  <c r="G262" i="8"/>
  <c r="I262" i="8" s="1"/>
  <c r="G263" i="8"/>
  <c r="I263" i="8" s="1"/>
  <c r="G237" i="8"/>
  <c r="I237" i="8" s="1"/>
  <c r="G238" i="8"/>
  <c r="I238" i="8" s="1"/>
  <c r="G239" i="8"/>
  <c r="I239" i="8" s="1"/>
  <c r="G240" i="8"/>
  <c r="I240" i="8" s="1"/>
  <c r="G241" i="8"/>
  <c r="I241" i="8" s="1"/>
  <c r="G242" i="8"/>
  <c r="I242" i="8" s="1"/>
  <c r="G243" i="8"/>
  <c r="I243" i="8" s="1"/>
  <c r="G244" i="8"/>
  <c r="I244" i="8" s="1"/>
  <c r="G245" i="8"/>
  <c r="I245" i="8" s="1"/>
  <c r="G246" i="8"/>
  <c r="I246" i="8" s="1"/>
  <c r="G247" i="8"/>
  <c r="I247" i="8" s="1"/>
  <c r="G248" i="8"/>
  <c r="I248" i="8" s="1"/>
  <c r="G249" i="8"/>
  <c r="I249" i="8" s="1"/>
  <c r="G250" i="8"/>
  <c r="I250" i="8" s="1"/>
  <c r="G251" i="8"/>
  <c r="I251" i="8" s="1"/>
  <c r="G252" i="8"/>
  <c r="I252" i="8" s="1"/>
  <c r="G253" i="8"/>
  <c r="I253" i="8" s="1"/>
  <c r="G218" i="8"/>
  <c r="I218" i="8" s="1"/>
  <c r="G219" i="8"/>
  <c r="I219" i="8" s="1"/>
  <c r="G220" i="8"/>
  <c r="I220" i="8" s="1"/>
  <c r="G221" i="8"/>
  <c r="I221" i="8" s="1"/>
  <c r="G222" i="8"/>
  <c r="I222" i="8" s="1"/>
  <c r="G223" i="8"/>
  <c r="I223" i="8" s="1"/>
  <c r="G224" i="8"/>
  <c r="I224" i="8" s="1"/>
  <c r="G225" i="8"/>
  <c r="I225" i="8" s="1"/>
  <c r="G226" i="8"/>
  <c r="I226" i="8" s="1"/>
  <c r="G227" i="8"/>
  <c r="I227" i="8" s="1"/>
  <c r="G228" i="8"/>
  <c r="I228" i="8" s="1"/>
  <c r="G229" i="8"/>
  <c r="I229" i="8" s="1"/>
  <c r="G230" i="8"/>
  <c r="I230" i="8" s="1"/>
  <c r="G231" i="8"/>
  <c r="I231" i="8" s="1"/>
  <c r="G232" i="8"/>
  <c r="I232" i="8" s="1"/>
  <c r="G233" i="8"/>
  <c r="I233" i="8" s="1"/>
  <c r="G234" i="8"/>
  <c r="I234" i="8" s="1"/>
  <c r="G235" i="8"/>
  <c r="I235" i="8" s="1"/>
  <c r="G236" i="8"/>
  <c r="I236" i="8" s="1"/>
  <c r="C94" i="25" a="1"/>
  <c r="C94" i="25" s="1"/>
  <c r="C95" i="25" a="1"/>
  <c r="C95" i="25" s="1"/>
  <c r="C96" i="25" a="1"/>
  <c r="C96" i="25" s="1"/>
  <c r="C97" i="25" a="1"/>
  <c r="C97" i="25" s="1"/>
  <c r="C98" i="25" a="1"/>
  <c r="C98" i="25" s="1"/>
  <c r="C99" i="25" a="1"/>
  <c r="C99" i="25" s="1"/>
  <c r="C100" i="25" a="1"/>
  <c r="C100" i="25" s="1"/>
  <c r="C101" i="25" a="1"/>
  <c r="C101" i="25" s="1"/>
  <c r="C102" i="25" a="1"/>
  <c r="C102" i="25" s="1"/>
  <c r="C103" i="25" a="1"/>
  <c r="C103" i="25" s="1"/>
  <c r="C104" i="25" a="1"/>
  <c r="C104" i="25" s="1"/>
  <c r="C105" i="25" a="1"/>
  <c r="C105" i="25" s="1"/>
  <c r="C106" i="25" a="1"/>
  <c r="C106" i="25" s="1"/>
  <c r="C107" i="25" a="1"/>
  <c r="C107" i="25" s="1"/>
  <c r="C108" i="25" a="1"/>
  <c r="C108" i="25" s="1"/>
  <c r="C109" i="25" a="1"/>
  <c r="C109" i="25" s="1"/>
  <c r="C110" i="25" a="1"/>
  <c r="C110" i="25" s="1"/>
  <c r="C111" i="25" a="1"/>
  <c r="C111" i="25" s="1"/>
  <c r="C112" i="25" a="1"/>
  <c r="C112" i="25" s="1"/>
  <c r="C113" i="25" a="1"/>
  <c r="C113" i="25" s="1"/>
  <c r="C114" i="25" a="1"/>
  <c r="C114" i="25" s="1"/>
  <c r="C115" i="25" a="1"/>
  <c r="C115" i="25" s="1"/>
  <c r="C94" i="24" a="1"/>
  <c r="C94" i="24" s="1"/>
  <c r="C95" i="24" a="1"/>
  <c r="C95" i="24" s="1"/>
  <c r="C96" i="24" a="1"/>
  <c r="C96" i="24" s="1"/>
  <c r="C97" i="24" a="1"/>
  <c r="C97" i="24" s="1"/>
  <c r="C98" i="24" a="1"/>
  <c r="C98" i="24" s="1"/>
  <c r="C99" i="24" a="1"/>
  <c r="C99" i="24" s="1"/>
  <c r="C100" i="24" a="1"/>
  <c r="C100" i="24" s="1"/>
  <c r="C101" i="24" a="1"/>
  <c r="C101" i="24" s="1"/>
  <c r="C102" i="24" a="1"/>
  <c r="C102" i="24" s="1"/>
  <c r="C103" i="24" a="1"/>
  <c r="C103" i="24" s="1"/>
  <c r="C104" i="24" a="1"/>
  <c r="C104" i="24" s="1"/>
  <c r="C105" i="24" a="1"/>
  <c r="C105" i="24" s="1"/>
  <c r="C106" i="24" a="1"/>
  <c r="C106" i="24" s="1"/>
  <c r="C107" i="24" a="1"/>
  <c r="C107" i="24" s="1"/>
  <c r="C108" i="24" a="1"/>
  <c r="C108" i="24" s="1"/>
  <c r="C109" i="24" a="1"/>
  <c r="C109" i="24" s="1"/>
  <c r="C110" i="24" a="1"/>
  <c r="C110" i="24" s="1"/>
  <c r="C111" i="24" a="1"/>
  <c r="C111" i="24" s="1"/>
  <c r="C112" i="24" a="1"/>
  <c r="C112" i="24" s="1"/>
  <c r="C113" i="24" a="1"/>
  <c r="C113" i="24" s="1"/>
  <c r="C114" i="24" a="1"/>
  <c r="C114" i="24" s="1"/>
  <c r="C115" i="24" a="1"/>
  <c r="C115" i="24" s="1"/>
  <c r="C94" i="23" a="1"/>
  <c r="C94" i="23" s="1"/>
  <c r="C95" i="23" a="1"/>
  <c r="C95" i="23" s="1"/>
  <c r="C96" i="23" a="1"/>
  <c r="C96" i="23" s="1"/>
  <c r="C97" i="23" a="1"/>
  <c r="C97" i="23" s="1"/>
  <c r="C98" i="23" a="1"/>
  <c r="C98" i="23" s="1"/>
  <c r="C99" i="23" a="1"/>
  <c r="C99" i="23" s="1"/>
  <c r="C100" i="23" a="1"/>
  <c r="C100" i="23" s="1"/>
  <c r="C101" i="23" a="1"/>
  <c r="C101" i="23" s="1"/>
  <c r="C102" i="23" a="1"/>
  <c r="C102" i="23" s="1"/>
  <c r="C103" i="23" a="1"/>
  <c r="C103" i="23" s="1"/>
  <c r="C104" i="23" a="1"/>
  <c r="C104" i="23" s="1"/>
  <c r="C105" i="23" a="1"/>
  <c r="C105" i="23" s="1"/>
  <c r="C106" i="23" a="1"/>
  <c r="C106" i="23" s="1"/>
  <c r="C107" i="23" a="1"/>
  <c r="C107" i="23" s="1"/>
  <c r="C108" i="23" a="1"/>
  <c r="C108" i="23"/>
  <c r="C109" i="23" a="1"/>
  <c r="C109" i="23" s="1"/>
  <c r="C110" i="23" a="1"/>
  <c r="C110" i="23" s="1"/>
  <c r="C111" i="23" a="1"/>
  <c r="C111" i="23" s="1"/>
  <c r="C112" i="23" a="1"/>
  <c r="C112" i="23" s="1"/>
  <c r="C113" i="23" a="1"/>
  <c r="C113" i="23" s="1"/>
  <c r="C114" i="23" a="1"/>
  <c r="C114" i="23" s="1"/>
  <c r="C115" i="23" a="1"/>
  <c r="C115" i="23" s="1"/>
  <c r="F94" i="32"/>
  <c r="F95" i="32"/>
  <c r="F96" i="32"/>
  <c r="F97" i="32"/>
  <c r="F98" i="32"/>
  <c r="F99" i="32"/>
  <c r="F100" i="32"/>
  <c r="F101" i="32"/>
  <c r="F102" i="32"/>
  <c r="F103" i="32"/>
  <c r="F104" i="32"/>
  <c r="F105" i="32"/>
  <c r="F106" i="32"/>
  <c r="F107" i="32"/>
  <c r="F108" i="32"/>
  <c r="F109" i="32"/>
  <c r="F110" i="32"/>
  <c r="F111" i="32"/>
  <c r="F112" i="32"/>
  <c r="F113" i="32"/>
  <c r="F114" i="32"/>
  <c r="F115" i="32"/>
  <c r="F116" i="32"/>
  <c r="F117" i="32"/>
  <c r="F118" i="32"/>
  <c r="F119" i="32"/>
  <c r="F120" i="32"/>
  <c r="F121" i="32"/>
  <c r="F122" i="32"/>
  <c r="F123" i="32"/>
  <c r="F124" i="32"/>
  <c r="F125" i="32"/>
  <c r="F126" i="32"/>
  <c r="F127" i="32"/>
  <c r="F128" i="32"/>
  <c r="F129" i="32"/>
  <c r="F130" i="32"/>
  <c r="F131" i="32"/>
  <c r="F132" i="32"/>
  <c r="F133" i="32"/>
  <c r="F134" i="32"/>
  <c r="F94" i="33"/>
  <c r="F95" i="33"/>
  <c r="F96" i="33"/>
  <c r="F97" i="33"/>
  <c r="F98" i="33"/>
  <c r="F99" i="33"/>
  <c r="F100" i="33"/>
  <c r="F101" i="33"/>
  <c r="F102" i="33"/>
  <c r="F103" i="33"/>
  <c r="F104" i="33"/>
  <c r="F105" i="33"/>
  <c r="F106" i="33"/>
  <c r="F107" i="33"/>
  <c r="F108" i="33"/>
  <c r="F109" i="33"/>
  <c r="F110" i="33"/>
  <c r="F111" i="33"/>
  <c r="F112" i="33"/>
  <c r="F113" i="33"/>
  <c r="F114" i="33"/>
  <c r="F115" i="33"/>
  <c r="F116" i="33"/>
  <c r="F117" i="33"/>
  <c r="F118" i="33"/>
  <c r="F119" i="33"/>
  <c r="F120" i="33"/>
  <c r="F121" i="33"/>
  <c r="F122" i="33"/>
  <c r="F123" i="33"/>
  <c r="F124" i="33"/>
  <c r="F125" i="33"/>
  <c r="F126" i="33"/>
  <c r="F127" i="33"/>
  <c r="F128" i="33"/>
  <c r="F129" i="33"/>
  <c r="F130" i="33"/>
  <c r="F131" i="33"/>
  <c r="F132" i="33"/>
  <c r="F133" i="33"/>
  <c r="F134" i="33"/>
  <c r="F94" i="34"/>
  <c r="F95" i="34"/>
  <c r="F96" i="34"/>
  <c r="F97" i="34"/>
  <c r="F98" i="34"/>
  <c r="F99" i="34"/>
  <c r="F100" i="34"/>
  <c r="F101" i="34"/>
  <c r="F102" i="34"/>
  <c r="F103" i="34"/>
  <c r="F104" i="34"/>
  <c r="F105" i="34"/>
  <c r="F106" i="34"/>
  <c r="F107" i="34"/>
  <c r="F108" i="34"/>
  <c r="F109" i="34"/>
  <c r="F110" i="34"/>
  <c r="F111" i="34"/>
  <c r="F112" i="34"/>
  <c r="F113" i="34"/>
  <c r="F114" i="34"/>
  <c r="F115" i="34"/>
  <c r="F116" i="34"/>
  <c r="F117" i="34"/>
  <c r="F118" i="34"/>
  <c r="F119" i="34"/>
  <c r="F120" i="34"/>
  <c r="F121" i="34"/>
  <c r="F122" i="34"/>
  <c r="F123" i="34"/>
  <c r="F124" i="34"/>
  <c r="F125" i="34"/>
  <c r="F126" i="34"/>
  <c r="F127" i="34"/>
  <c r="F128" i="34"/>
  <c r="F129" i="34"/>
  <c r="F130" i="34"/>
  <c r="F131" i="34"/>
  <c r="F132" i="34"/>
  <c r="F133" i="34"/>
  <c r="F134" i="34"/>
  <c r="F94" i="30"/>
  <c r="F95" i="30"/>
  <c r="F96" i="30"/>
  <c r="F97" i="30"/>
  <c r="F98" i="30"/>
  <c r="F99" i="30"/>
  <c r="F100" i="30"/>
  <c r="F101" i="30"/>
  <c r="F102" i="30"/>
  <c r="F103" i="30"/>
  <c r="F104" i="30"/>
  <c r="F105" i="30"/>
  <c r="F106" i="30"/>
  <c r="F107" i="30"/>
  <c r="F108" i="30"/>
  <c r="F109" i="30"/>
  <c r="F110" i="30"/>
  <c r="F111" i="30"/>
  <c r="F112" i="30"/>
  <c r="F113" i="30"/>
  <c r="F114" i="30"/>
  <c r="F115" i="30"/>
  <c r="F116" i="30"/>
  <c r="F117" i="30"/>
  <c r="F118" i="30"/>
  <c r="F119" i="30"/>
  <c r="F120" i="30"/>
  <c r="F121" i="30"/>
  <c r="F122" i="30"/>
  <c r="F123" i="30"/>
  <c r="F124" i="30"/>
  <c r="F125" i="30"/>
  <c r="F126" i="30"/>
  <c r="F127" i="30"/>
  <c r="F128" i="30"/>
  <c r="F129" i="30"/>
  <c r="F130" i="30"/>
  <c r="F131" i="30"/>
  <c r="F132" i="30"/>
  <c r="F133" i="30"/>
  <c r="F134" i="30"/>
  <c r="F181" i="22"/>
  <c r="F182" i="22"/>
  <c r="F183" i="22"/>
  <c r="F184" i="22"/>
  <c r="F185" i="22"/>
  <c r="F186" i="22"/>
  <c r="F187" i="22"/>
  <c r="F188" i="22"/>
  <c r="F189" i="22"/>
  <c r="F190" i="22"/>
  <c r="F191" i="22"/>
  <c r="F192" i="22"/>
  <c r="F193" i="22"/>
  <c r="F194" i="22"/>
  <c r="F195" i="22"/>
  <c r="F196" i="22"/>
  <c r="F197" i="22"/>
  <c r="F198" i="22"/>
  <c r="F199" i="22"/>
  <c r="F200" i="22"/>
  <c r="F201" i="22"/>
  <c r="F202" i="22"/>
  <c r="F203" i="22"/>
  <c r="F204" i="22"/>
  <c r="F205" i="22"/>
  <c r="F206" i="22"/>
  <c r="F207" i="22"/>
  <c r="F208" i="22"/>
  <c r="F209" i="22"/>
  <c r="F210" i="22"/>
  <c r="F211" i="22"/>
  <c r="F212" i="22"/>
  <c r="F213" i="22"/>
  <c r="F214" i="22"/>
  <c r="F215" i="22"/>
  <c r="F216" i="22"/>
  <c r="F217" i="22"/>
  <c r="G181" i="22" a="1"/>
  <c r="G181" i="22" s="1"/>
  <c r="G182" i="22" a="1"/>
  <c r="G182" i="22" s="1"/>
  <c r="G183" i="22" a="1"/>
  <c r="G183" i="22" s="1"/>
  <c r="G184" i="22" a="1"/>
  <c r="G184" i="22" s="1"/>
  <c r="G185" i="22" a="1"/>
  <c r="G185" i="22" s="1"/>
  <c r="G186" i="22" a="1"/>
  <c r="G186" i="22" s="1"/>
  <c r="G187" i="22" a="1"/>
  <c r="G187" i="22" s="1"/>
  <c r="G188" i="22" a="1"/>
  <c r="G188" i="22" s="1"/>
  <c r="G189" i="22" a="1"/>
  <c r="G189" i="22" s="1"/>
  <c r="G190" i="22" a="1"/>
  <c r="G190" i="22" s="1"/>
  <c r="G191" i="22" a="1"/>
  <c r="G191" i="22" s="1"/>
  <c r="G192" i="22" a="1"/>
  <c r="G192" i="22" s="1"/>
  <c r="G193" i="22" a="1"/>
  <c r="G193" i="22" s="1"/>
  <c r="G194" i="22" a="1"/>
  <c r="G194" i="22" s="1"/>
  <c r="G195" i="22" a="1"/>
  <c r="G195" i="22" s="1"/>
  <c r="G196" i="22" a="1"/>
  <c r="G196" i="22" s="1"/>
  <c r="G197" i="22" a="1"/>
  <c r="G197" i="22" s="1"/>
  <c r="G198" i="22" a="1"/>
  <c r="G198" i="22" s="1"/>
  <c r="G199" i="22" a="1"/>
  <c r="G199" i="22" s="1"/>
  <c r="G200" i="22" a="1"/>
  <c r="G200" i="22" s="1"/>
  <c r="G201" i="22" a="1"/>
  <c r="G201" i="22" s="1"/>
  <c r="G202" i="22" a="1"/>
  <c r="G202" i="22" s="1"/>
  <c r="G203" i="22" a="1"/>
  <c r="G203" i="22" s="1"/>
  <c r="G204" i="22" a="1"/>
  <c r="G204" i="22" s="1"/>
  <c r="G205" i="22" a="1"/>
  <c r="G205" i="22" s="1"/>
  <c r="G206" i="22" a="1"/>
  <c r="G206" i="22" s="1"/>
  <c r="G207" i="22" a="1"/>
  <c r="G207" i="22" s="1"/>
  <c r="G208" i="22" a="1"/>
  <c r="G208" i="22" s="1"/>
  <c r="G209" i="22" a="1"/>
  <c r="G209" i="22" s="1"/>
  <c r="G210" i="22" a="1"/>
  <c r="G210" i="22" s="1"/>
  <c r="G211" i="22" a="1"/>
  <c r="G211" i="22" s="1"/>
  <c r="G212" i="22" a="1"/>
  <c r="G212" i="22" s="1"/>
  <c r="G213" i="22" a="1"/>
  <c r="G213" i="22" s="1"/>
  <c r="G214" i="22" a="1"/>
  <c r="G214" i="22" s="1"/>
  <c r="G215" i="22" a="1"/>
  <c r="G215" i="22" s="1"/>
  <c r="G216" i="22" a="1"/>
  <c r="G216" i="22" s="1"/>
  <c r="G217" i="22" a="1"/>
  <c r="G217" i="22" s="1"/>
  <c r="F154" i="22"/>
  <c r="F155" i="22"/>
  <c r="F156" i="22"/>
  <c r="F157" i="22"/>
  <c r="F158" i="22"/>
  <c r="F159" i="22"/>
  <c r="F160" i="22"/>
  <c r="F161" i="22"/>
  <c r="F162" i="22"/>
  <c r="F163" i="22"/>
  <c r="F164" i="22"/>
  <c r="F165" i="22"/>
  <c r="F166" i="22"/>
  <c r="F167" i="22"/>
  <c r="F168" i="22"/>
  <c r="F169" i="22"/>
  <c r="F170" i="22"/>
  <c r="F171" i="22"/>
  <c r="F172" i="22"/>
  <c r="F173" i="22"/>
  <c r="F174" i="22"/>
  <c r="F175" i="22"/>
  <c r="F176" i="22"/>
  <c r="F177" i="22"/>
  <c r="F178" i="22"/>
  <c r="F179" i="22"/>
  <c r="F180" i="22"/>
  <c r="G154" i="22" a="1"/>
  <c r="G154" i="22" s="1"/>
  <c r="G155" i="22" a="1"/>
  <c r="G155" i="22" s="1"/>
  <c r="G156" i="22" a="1"/>
  <c r="G156" i="22" s="1"/>
  <c r="G157" i="22" a="1"/>
  <c r="G157" i="22" s="1"/>
  <c r="G158" i="22" a="1"/>
  <c r="G158" i="22" s="1"/>
  <c r="G159" i="22" a="1"/>
  <c r="G159" i="22" s="1"/>
  <c r="G160" i="22" a="1"/>
  <c r="G160" i="22" s="1"/>
  <c r="G161" i="22" a="1"/>
  <c r="G161" i="22" s="1"/>
  <c r="G162" i="22" a="1"/>
  <c r="G162" i="22" s="1"/>
  <c r="G163" i="22" a="1"/>
  <c r="G163" i="22" s="1"/>
  <c r="G164" i="22" a="1"/>
  <c r="G164" i="22" s="1"/>
  <c r="G165" i="22" a="1"/>
  <c r="G165" i="22" s="1"/>
  <c r="G166" i="22" a="1"/>
  <c r="G166" i="22" s="1"/>
  <c r="G167" i="22" a="1"/>
  <c r="G167" i="22" s="1"/>
  <c r="G168" i="22" a="1"/>
  <c r="G168" i="22" s="1"/>
  <c r="G169" i="22" a="1"/>
  <c r="G169" i="22" s="1"/>
  <c r="G170" i="22" a="1"/>
  <c r="G170" i="22" s="1"/>
  <c r="G171" i="22" a="1"/>
  <c r="G171" i="22" s="1"/>
  <c r="G172" i="22" a="1"/>
  <c r="G172" i="22" s="1"/>
  <c r="G173" i="22" a="1"/>
  <c r="G173" i="22" s="1"/>
  <c r="G174" i="22" a="1"/>
  <c r="G174" i="22" s="1"/>
  <c r="G175" i="22" a="1"/>
  <c r="G175" i="22" s="1"/>
  <c r="G176" i="22" a="1"/>
  <c r="G176" i="22" s="1"/>
  <c r="G177" i="22" a="1"/>
  <c r="G177" i="22" s="1"/>
  <c r="G178" i="22" a="1"/>
  <c r="G178" i="22" s="1"/>
  <c r="G179" i="22" a="1"/>
  <c r="G179" i="22" s="1"/>
  <c r="G180" i="22" a="1"/>
  <c r="G180" i="22" s="1"/>
  <c r="F120" i="22"/>
  <c r="F121" i="22"/>
  <c r="F122" i="22"/>
  <c r="F123" i="22"/>
  <c r="F124" i="22"/>
  <c r="F125" i="22"/>
  <c r="F126" i="22"/>
  <c r="F127" i="22"/>
  <c r="F128" i="22"/>
  <c r="F129" i="22"/>
  <c r="F130" i="22"/>
  <c r="F131" i="22"/>
  <c r="F132" i="22"/>
  <c r="F133" i="22"/>
  <c r="F134" i="22"/>
  <c r="F135" i="22"/>
  <c r="F136" i="22"/>
  <c r="F137" i="22"/>
  <c r="F138" i="22"/>
  <c r="F139" i="22"/>
  <c r="F140" i="22"/>
  <c r="F141" i="22"/>
  <c r="F142" i="22"/>
  <c r="F143" i="22"/>
  <c r="F144" i="22"/>
  <c r="F145" i="22"/>
  <c r="F146" i="22"/>
  <c r="F147" i="22"/>
  <c r="F148" i="22"/>
  <c r="F149" i="22"/>
  <c r="F150" i="22"/>
  <c r="F151" i="22"/>
  <c r="F152" i="22"/>
  <c r="F153" i="22"/>
  <c r="G120" i="22" a="1"/>
  <c r="G120" i="22" s="1"/>
  <c r="G121" i="22" a="1"/>
  <c r="G121" i="22" s="1"/>
  <c r="G122" i="22" a="1"/>
  <c r="G122" i="22" s="1"/>
  <c r="G123" i="22" a="1"/>
  <c r="G123" i="22" s="1"/>
  <c r="G124" i="22" a="1"/>
  <c r="G124" i="22" s="1"/>
  <c r="G125" i="22" a="1"/>
  <c r="G125" i="22" s="1"/>
  <c r="G126" i="22" a="1"/>
  <c r="G126" i="22" s="1"/>
  <c r="G127" i="22" a="1"/>
  <c r="G127" i="22" s="1"/>
  <c r="G128" i="22" a="1"/>
  <c r="G128" i="22" s="1"/>
  <c r="G129" i="22" a="1"/>
  <c r="G129" i="22" s="1"/>
  <c r="G130" i="22" a="1"/>
  <c r="G130" i="22" s="1"/>
  <c r="G131" i="22" a="1"/>
  <c r="G131" i="22" s="1"/>
  <c r="G132" i="22" a="1"/>
  <c r="G132" i="22" s="1"/>
  <c r="G133" i="22" a="1"/>
  <c r="G133" i="22" s="1"/>
  <c r="G134" i="22" a="1"/>
  <c r="G134" i="22" s="1"/>
  <c r="G135" i="22" a="1"/>
  <c r="G135" i="22" s="1"/>
  <c r="G136" i="22" a="1"/>
  <c r="G136" i="22" s="1"/>
  <c r="G137" i="22" a="1"/>
  <c r="G137" i="22" s="1"/>
  <c r="G138" i="22" a="1"/>
  <c r="G138" i="22" s="1"/>
  <c r="G139" i="22" a="1"/>
  <c r="G139" i="22" s="1"/>
  <c r="G140" i="22" a="1"/>
  <c r="G140" i="22" s="1"/>
  <c r="G141" i="22" a="1"/>
  <c r="G141" i="22" s="1"/>
  <c r="G142" i="22" a="1"/>
  <c r="G142" i="22" s="1"/>
  <c r="G143" i="22" a="1"/>
  <c r="G143" i="22" s="1"/>
  <c r="G144" i="22" a="1"/>
  <c r="G144" i="22" s="1"/>
  <c r="G145" i="22" a="1"/>
  <c r="G145" i="22" s="1"/>
  <c r="G146" i="22" a="1"/>
  <c r="G146" i="22" s="1"/>
  <c r="G147" i="22" a="1"/>
  <c r="G147" i="22" s="1"/>
  <c r="G148" i="22" a="1"/>
  <c r="G148" i="22" s="1"/>
  <c r="G149" i="22" a="1"/>
  <c r="G149" i="22" s="1"/>
  <c r="G150" i="22" a="1"/>
  <c r="G150" i="22" s="1"/>
  <c r="G151" i="22" a="1"/>
  <c r="G151" i="22" s="1"/>
  <c r="G152" i="22" a="1"/>
  <c r="G152" i="22" s="1"/>
  <c r="G153" i="22" a="1"/>
  <c r="G153" i="22" s="1"/>
  <c r="F94" i="22"/>
  <c r="F95" i="22"/>
  <c r="F96" i="22"/>
  <c r="F97" i="22"/>
  <c r="F98" i="22"/>
  <c r="F99" i="22"/>
  <c r="F100" i="22"/>
  <c r="F101" i="22"/>
  <c r="F102" i="22"/>
  <c r="F103" i="22"/>
  <c r="F104" i="22"/>
  <c r="F105" i="22"/>
  <c r="F106" i="22"/>
  <c r="F107" i="22"/>
  <c r="F108" i="22"/>
  <c r="F109" i="22"/>
  <c r="F110" i="22"/>
  <c r="F111" i="22"/>
  <c r="F112" i="22"/>
  <c r="F113" i="22"/>
  <c r="F114" i="22"/>
  <c r="F115" i="22"/>
  <c r="F116" i="22"/>
  <c r="F117" i="22"/>
  <c r="F118" i="22"/>
  <c r="F119" i="22"/>
  <c r="G94" i="22" a="1"/>
  <c r="G94" i="22" s="1"/>
  <c r="G95" i="22" a="1"/>
  <c r="G95" i="22" s="1"/>
  <c r="G96" i="22" a="1"/>
  <c r="G96" i="22" s="1"/>
  <c r="G97" i="22" a="1"/>
  <c r="G97" i="22" s="1"/>
  <c r="G98" i="22" a="1"/>
  <c r="G98" i="22" s="1"/>
  <c r="G99" i="22" a="1"/>
  <c r="G99" i="22" s="1"/>
  <c r="G100" i="22" a="1"/>
  <c r="G100" i="22" s="1"/>
  <c r="G101" i="22" a="1"/>
  <c r="G101" i="22" s="1"/>
  <c r="G102" i="22" a="1"/>
  <c r="G102" i="22" s="1"/>
  <c r="G103" i="22" a="1"/>
  <c r="G103" i="22" s="1"/>
  <c r="G104" i="22" a="1"/>
  <c r="G104" i="22" s="1"/>
  <c r="G105" i="22" a="1"/>
  <c r="G105" i="22" s="1"/>
  <c r="G106" i="22" a="1"/>
  <c r="G106" i="22" s="1"/>
  <c r="G107" i="22" a="1"/>
  <c r="G107" i="22" s="1"/>
  <c r="G108" i="22" a="1"/>
  <c r="G108" i="22" s="1"/>
  <c r="G109" i="22" a="1"/>
  <c r="G109" i="22" s="1"/>
  <c r="G110" i="22" a="1"/>
  <c r="G110" i="22" s="1"/>
  <c r="G111" i="22" a="1"/>
  <c r="G111" i="22" s="1"/>
  <c r="G112" i="22" a="1"/>
  <c r="G112" i="22" s="1"/>
  <c r="G113" i="22" a="1"/>
  <c r="G113" i="22" s="1"/>
  <c r="G114" i="22" a="1"/>
  <c r="G114" i="22" s="1"/>
  <c r="G115" i="22" a="1"/>
  <c r="G115" i="22" s="1"/>
  <c r="G116" i="22" a="1"/>
  <c r="G116" i="22" s="1"/>
  <c r="G117" i="22" a="1"/>
  <c r="G117" i="22" s="1"/>
  <c r="G118" i="22" a="1"/>
  <c r="G118" i="22" s="1"/>
  <c r="G119" i="22" a="1"/>
  <c r="G119" i="22" s="1"/>
  <c r="F94" i="21"/>
  <c r="F95" i="21"/>
  <c r="F96" i="21"/>
  <c r="F97" i="21"/>
  <c r="F98" i="21"/>
  <c r="F99" i="21"/>
  <c r="F100" i="21"/>
  <c r="F101" i="21"/>
  <c r="F102" i="21"/>
  <c r="F103" i="21"/>
  <c r="F104" i="21"/>
  <c r="F105" i="21"/>
  <c r="F106" i="21"/>
  <c r="F107" i="21"/>
  <c r="F108" i="21"/>
  <c r="F109" i="21"/>
  <c r="F110" i="21"/>
  <c r="F111" i="21"/>
  <c r="F112" i="21"/>
  <c r="F113" i="21"/>
  <c r="F114" i="21"/>
  <c r="F115" i="21"/>
  <c r="F116" i="21"/>
  <c r="F117" i="21"/>
  <c r="F118" i="21"/>
  <c r="F119" i="21"/>
  <c r="F120" i="21"/>
  <c r="F121" i="21"/>
  <c r="F122" i="21"/>
  <c r="F123" i="21"/>
  <c r="F124" i="21"/>
  <c r="F125" i="21"/>
  <c r="F126" i="21"/>
  <c r="F127" i="21"/>
  <c r="F128" i="21"/>
  <c r="F129" i="21"/>
  <c r="F130" i="21"/>
  <c r="F131" i="21"/>
  <c r="F132" i="21"/>
  <c r="F133" i="21"/>
  <c r="F134" i="21"/>
  <c r="F135" i="21"/>
  <c r="F136" i="21"/>
  <c r="F137" i="21"/>
  <c r="F138" i="21"/>
  <c r="F139" i="21"/>
  <c r="F140" i="21"/>
  <c r="F141" i="21"/>
  <c r="F142" i="21"/>
  <c r="F143" i="21"/>
  <c r="F144" i="21"/>
  <c r="F145" i="21"/>
  <c r="F146" i="21"/>
  <c r="F147" i="21"/>
  <c r="F148" i="21"/>
  <c r="F149" i="21"/>
  <c r="F150" i="21"/>
  <c r="F151" i="21"/>
  <c r="F152" i="21"/>
  <c r="F153" i="21"/>
  <c r="F154" i="21"/>
  <c r="F155" i="21"/>
  <c r="F156" i="21"/>
  <c r="F157" i="21"/>
  <c r="F158" i="21"/>
  <c r="F159" i="21"/>
  <c r="F160" i="21"/>
  <c r="F161" i="21"/>
  <c r="F162" i="21"/>
  <c r="F163" i="21"/>
  <c r="F164" i="21"/>
  <c r="F165" i="21"/>
  <c r="F166" i="21"/>
  <c r="F167" i="21"/>
  <c r="F168" i="21"/>
  <c r="F169" i="21"/>
  <c r="F170" i="21"/>
  <c r="F171" i="21"/>
  <c r="F172" i="21"/>
  <c r="F173" i="21"/>
  <c r="F174" i="21"/>
  <c r="F175" i="21"/>
  <c r="F176" i="21"/>
  <c r="F177" i="21"/>
  <c r="F178" i="21"/>
  <c r="F179" i="21"/>
  <c r="F180" i="21"/>
  <c r="F181" i="21"/>
  <c r="F182" i="21"/>
  <c r="F183" i="21"/>
  <c r="F184" i="21"/>
  <c r="F185" i="21"/>
  <c r="F186" i="21"/>
  <c r="F187" i="21"/>
  <c r="F188" i="21"/>
  <c r="F189" i="21"/>
  <c r="F190" i="21"/>
  <c r="F191" i="21"/>
  <c r="F192" i="21"/>
  <c r="F193" i="21"/>
  <c r="F194" i="21"/>
  <c r="F195" i="21"/>
  <c r="F196" i="21"/>
  <c r="F197" i="21"/>
  <c r="F198" i="21"/>
  <c r="F199" i="21"/>
  <c r="F200" i="21"/>
  <c r="F201" i="21"/>
  <c r="F202" i="21"/>
  <c r="F203" i="21"/>
  <c r="F204" i="21"/>
  <c r="F205" i="21"/>
  <c r="F206" i="21"/>
  <c r="F207" i="21"/>
  <c r="F208" i="21"/>
  <c r="F209" i="21"/>
  <c r="F210" i="21"/>
  <c r="F211" i="21"/>
  <c r="F212" i="21"/>
  <c r="F213" i="21"/>
  <c r="F214" i="21"/>
  <c r="F215" i="21"/>
  <c r="F216" i="21"/>
  <c r="F217" i="21"/>
  <c r="G94" i="21" a="1"/>
  <c r="G94" i="21" s="1"/>
  <c r="G95" i="21" a="1"/>
  <c r="G95" i="21" s="1"/>
  <c r="G96" i="21" a="1"/>
  <c r="G96" i="21" s="1"/>
  <c r="G97" i="21" a="1"/>
  <c r="G97" i="21" s="1"/>
  <c r="G98" i="21" a="1"/>
  <c r="G98" i="21" s="1"/>
  <c r="G99" i="21" a="1"/>
  <c r="G99" i="21" s="1"/>
  <c r="G100" i="21" a="1"/>
  <c r="G100" i="21" s="1"/>
  <c r="G101" i="21" a="1"/>
  <c r="G101" i="21" s="1"/>
  <c r="G102" i="21" a="1"/>
  <c r="G102" i="21" s="1"/>
  <c r="G103" i="21" a="1"/>
  <c r="G103" i="21" s="1"/>
  <c r="G104" i="21" a="1"/>
  <c r="G104" i="21" s="1"/>
  <c r="G105" i="21" a="1"/>
  <c r="G105" i="21" s="1"/>
  <c r="G106" i="21" a="1"/>
  <c r="G106" i="21" s="1"/>
  <c r="G107" i="21" a="1"/>
  <c r="G107" i="21" s="1"/>
  <c r="G108" i="21" a="1"/>
  <c r="G108" i="21" s="1"/>
  <c r="G109" i="21" a="1"/>
  <c r="G109" i="21" s="1"/>
  <c r="G110" i="21" a="1"/>
  <c r="G110" i="21" s="1"/>
  <c r="G111" i="21" a="1"/>
  <c r="G111" i="21" s="1"/>
  <c r="G112" i="21" a="1"/>
  <c r="G112" i="21" s="1"/>
  <c r="G113" i="21" a="1"/>
  <c r="G113" i="21" s="1"/>
  <c r="G114" i="21" a="1"/>
  <c r="G114" i="21" s="1"/>
  <c r="G115" i="21" a="1"/>
  <c r="G115" i="21" s="1"/>
  <c r="G116" i="21" a="1"/>
  <c r="G116" i="21" s="1"/>
  <c r="G117" i="21" a="1"/>
  <c r="G117" i="21" s="1"/>
  <c r="G118" i="21" a="1"/>
  <c r="G118" i="21" s="1"/>
  <c r="G119" i="21" a="1"/>
  <c r="G119" i="21" s="1"/>
  <c r="G120" i="21" a="1"/>
  <c r="G120" i="21" s="1"/>
  <c r="G121" i="21" a="1"/>
  <c r="G121" i="21" s="1"/>
  <c r="G122" i="21" a="1"/>
  <c r="G122" i="21" s="1"/>
  <c r="G123" i="21" a="1"/>
  <c r="G123" i="21" s="1"/>
  <c r="G124" i="21" a="1"/>
  <c r="G124" i="21" s="1"/>
  <c r="G125" i="21" a="1"/>
  <c r="G125" i="21" s="1"/>
  <c r="G126" i="21" a="1"/>
  <c r="G126" i="21" s="1"/>
  <c r="G127" i="21" a="1"/>
  <c r="G127" i="21" s="1"/>
  <c r="G128" i="21" a="1"/>
  <c r="G128" i="21" s="1"/>
  <c r="G129" i="21" a="1"/>
  <c r="G129" i="21" s="1"/>
  <c r="G130" i="21" a="1"/>
  <c r="G130" i="21" s="1"/>
  <c r="G131" i="21" a="1"/>
  <c r="G131" i="21" s="1"/>
  <c r="G132" i="21" a="1"/>
  <c r="G132" i="21" s="1"/>
  <c r="G133" i="21" a="1"/>
  <c r="G133" i="21" s="1"/>
  <c r="G134" i="21" a="1"/>
  <c r="G134" i="21" s="1"/>
  <c r="G135" i="21" a="1"/>
  <c r="G135" i="21" s="1"/>
  <c r="G136" i="21" a="1"/>
  <c r="G136" i="21" s="1"/>
  <c r="G137" i="21" a="1"/>
  <c r="G137" i="21" s="1"/>
  <c r="G138" i="21" a="1"/>
  <c r="G138" i="21" s="1"/>
  <c r="G139" i="21" a="1"/>
  <c r="G139" i="21" s="1"/>
  <c r="G140" i="21" a="1"/>
  <c r="G140" i="21" s="1"/>
  <c r="G141" i="21" a="1"/>
  <c r="G141" i="21" s="1"/>
  <c r="G142" i="21" a="1"/>
  <c r="G142" i="21" s="1"/>
  <c r="G143" i="21" a="1"/>
  <c r="G143" i="21" s="1"/>
  <c r="G144" i="21" a="1"/>
  <c r="G144" i="21" s="1"/>
  <c r="G145" i="21" a="1"/>
  <c r="G145" i="21" s="1"/>
  <c r="G146" i="21" a="1"/>
  <c r="G146" i="21" s="1"/>
  <c r="G147" i="21" a="1"/>
  <c r="G147" i="21" s="1"/>
  <c r="G148" i="21" a="1"/>
  <c r="G148" i="21" s="1"/>
  <c r="G149" i="21" a="1"/>
  <c r="G149" i="21" s="1"/>
  <c r="G150" i="21" a="1"/>
  <c r="G150" i="21" s="1"/>
  <c r="G151" i="21" a="1"/>
  <c r="G151" i="21" s="1"/>
  <c r="G152" i="21" a="1"/>
  <c r="G152" i="21" s="1"/>
  <c r="G153" i="21" a="1"/>
  <c r="G153" i="21" s="1"/>
  <c r="G154" i="21" a="1"/>
  <c r="G154" i="21" s="1"/>
  <c r="G155" i="21" a="1"/>
  <c r="G155" i="21" s="1"/>
  <c r="G156" i="21" a="1"/>
  <c r="G156" i="21" s="1"/>
  <c r="G157" i="21" a="1"/>
  <c r="G157" i="21" s="1"/>
  <c r="G158" i="21" a="1"/>
  <c r="G158" i="21" s="1"/>
  <c r="G159" i="21" a="1"/>
  <c r="G159" i="21" s="1"/>
  <c r="G160" i="21" a="1"/>
  <c r="G160" i="21" s="1"/>
  <c r="G161" i="21" a="1"/>
  <c r="G161" i="21" s="1"/>
  <c r="G162" i="21" a="1"/>
  <c r="G162" i="21" s="1"/>
  <c r="G163" i="21" a="1"/>
  <c r="G163" i="21" s="1"/>
  <c r="G164" i="21" a="1"/>
  <c r="G164" i="21" s="1"/>
  <c r="G165" i="21" a="1"/>
  <c r="G165" i="21" s="1"/>
  <c r="G166" i="21" a="1"/>
  <c r="G166" i="21" s="1"/>
  <c r="G167" i="21" a="1"/>
  <c r="G167" i="21" s="1"/>
  <c r="G168" i="21" a="1"/>
  <c r="G168" i="21" s="1"/>
  <c r="G169" i="21" a="1"/>
  <c r="G169" i="21" s="1"/>
  <c r="G170" i="21" a="1"/>
  <c r="G170" i="21" s="1"/>
  <c r="G171" i="21" a="1"/>
  <c r="G171" i="21" s="1"/>
  <c r="G172" i="21" a="1"/>
  <c r="G172" i="21" s="1"/>
  <c r="G173" i="21" a="1"/>
  <c r="G173" i="21" s="1"/>
  <c r="G174" i="21" a="1"/>
  <c r="G174" i="21" s="1"/>
  <c r="G175" i="21" a="1"/>
  <c r="G175" i="21" s="1"/>
  <c r="G176" i="21" a="1"/>
  <c r="G176" i="21" s="1"/>
  <c r="G177" i="21" a="1"/>
  <c r="G177" i="21" s="1"/>
  <c r="G178" i="21" a="1"/>
  <c r="G178" i="21" s="1"/>
  <c r="G179" i="21" a="1"/>
  <c r="G179" i="21" s="1"/>
  <c r="G180" i="21" a="1"/>
  <c r="G180" i="21" s="1"/>
  <c r="G181" i="21" a="1"/>
  <c r="G181" i="21" s="1"/>
  <c r="G182" i="21" a="1"/>
  <c r="G182" i="21" s="1"/>
  <c r="G183" i="21" a="1"/>
  <c r="G183" i="21" s="1"/>
  <c r="G184" i="21" a="1"/>
  <c r="G184" i="21" s="1"/>
  <c r="G185" i="21" a="1"/>
  <c r="G185" i="21" s="1"/>
  <c r="G186" i="21" a="1"/>
  <c r="G186" i="21" s="1"/>
  <c r="G187" i="21" a="1"/>
  <c r="G187" i="21" s="1"/>
  <c r="G188" i="21" a="1"/>
  <c r="G188" i="21" s="1"/>
  <c r="G189" i="21" a="1"/>
  <c r="G189" i="21" s="1"/>
  <c r="G190" i="21" a="1"/>
  <c r="G190" i="21" s="1"/>
  <c r="G191" i="21" a="1"/>
  <c r="G191" i="21" s="1"/>
  <c r="G192" i="21" a="1"/>
  <c r="G192" i="21" s="1"/>
  <c r="G193" i="21" a="1"/>
  <c r="G193" i="21" s="1"/>
  <c r="G194" i="21" a="1"/>
  <c r="G194" i="21" s="1"/>
  <c r="G195" i="21" a="1"/>
  <c r="G195" i="21" s="1"/>
  <c r="G196" i="21" a="1"/>
  <c r="G196" i="21" s="1"/>
  <c r="G197" i="21" a="1"/>
  <c r="G197" i="21" s="1"/>
  <c r="G198" i="21" a="1"/>
  <c r="G198" i="21" s="1"/>
  <c r="G199" i="21" a="1"/>
  <c r="G199" i="21" s="1"/>
  <c r="G200" i="21" a="1"/>
  <c r="G200" i="21" s="1"/>
  <c r="G201" i="21" a="1"/>
  <c r="G201" i="21" s="1"/>
  <c r="G202" i="21" a="1"/>
  <c r="G202" i="21" s="1"/>
  <c r="G203" i="21" a="1"/>
  <c r="G203" i="21" s="1"/>
  <c r="G204" i="21" a="1"/>
  <c r="G204" i="21" s="1"/>
  <c r="G205" i="21" a="1"/>
  <c r="G205" i="21" s="1"/>
  <c r="G206" i="21" a="1"/>
  <c r="G206" i="21" s="1"/>
  <c r="G207" i="21" a="1"/>
  <c r="G207" i="21" s="1"/>
  <c r="G208" i="21" a="1"/>
  <c r="G208" i="21"/>
  <c r="G209" i="21" a="1"/>
  <c r="G209" i="21" s="1"/>
  <c r="G210" i="21" a="1"/>
  <c r="G210" i="21" s="1"/>
  <c r="G211" i="21" a="1"/>
  <c r="G211" i="21" s="1"/>
  <c r="G212" i="21" a="1"/>
  <c r="G212" i="21" s="1"/>
  <c r="G213" i="21" a="1"/>
  <c r="G213" i="21" s="1"/>
  <c r="G214" i="21" a="1"/>
  <c r="G214" i="21" s="1"/>
  <c r="G215" i="21" a="1"/>
  <c r="G215" i="21" s="1"/>
  <c r="G216" i="21" a="1"/>
  <c r="G216" i="21" s="1"/>
  <c r="G217" i="21" a="1"/>
  <c r="G217" i="21" s="1"/>
  <c r="G202" i="8"/>
  <c r="I202" i="8" s="1"/>
  <c r="G203" i="8"/>
  <c r="I203" i="8" s="1"/>
  <c r="G204" i="8"/>
  <c r="I204" i="8" s="1"/>
  <c r="G205" i="8"/>
  <c r="I205" i="8" s="1"/>
  <c r="G206" i="8"/>
  <c r="I206" i="8" s="1"/>
  <c r="G207" i="8"/>
  <c r="I207" i="8" s="1"/>
  <c r="G208" i="8"/>
  <c r="I208" i="8" s="1"/>
  <c r="G209" i="8"/>
  <c r="I209" i="8" s="1"/>
  <c r="G210" i="8"/>
  <c r="I210" i="8" s="1"/>
  <c r="G211" i="8"/>
  <c r="I211" i="8" s="1"/>
  <c r="G212" i="8"/>
  <c r="I212" i="8" s="1"/>
  <c r="G213" i="8"/>
  <c r="I213" i="8" s="1"/>
  <c r="G214" i="8"/>
  <c r="I214" i="8" s="1"/>
  <c r="G215" i="8"/>
  <c r="I215" i="8" s="1"/>
  <c r="G216" i="8"/>
  <c r="I216" i="8" s="1"/>
  <c r="G217" i="8"/>
  <c r="I217" i="8" s="1"/>
  <c r="F94" i="14"/>
  <c r="F95" i="14"/>
  <c r="F96" i="14"/>
  <c r="F97" i="14"/>
  <c r="F98" i="14"/>
  <c r="F99" i="14"/>
  <c r="F100" i="14"/>
  <c r="F101" i="14"/>
  <c r="F102" i="14"/>
  <c r="F103" i="14"/>
  <c r="F104" i="14"/>
  <c r="F105" i="14"/>
  <c r="F106" i="14"/>
  <c r="F107" i="14"/>
  <c r="F108" i="14"/>
  <c r="F109" i="14"/>
  <c r="F110" i="14"/>
  <c r="F111" i="14"/>
  <c r="F112" i="14"/>
  <c r="F113" i="14"/>
  <c r="F114" i="14"/>
  <c r="F115" i="14"/>
  <c r="F116" i="14"/>
  <c r="F117" i="14"/>
  <c r="F118" i="14"/>
  <c r="F119" i="14"/>
  <c r="F120" i="14"/>
  <c r="F121" i="14"/>
  <c r="F122" i="14"/>
  <c r="F123" i="14"/>
  <c r="F124" i="14"/>
  <c r="F125" i="14"/>
  <c r="F126" i="14"/>
  <c r="F127" i="14"/>
  <c r="F128" i="14"/>
  <c r="F129" i="14"/>
  <c r="F130" i="14"/>
  <c r="F131" i="14"/>
  <c r="F132" i="14"/>
  <c r="F133" i="14"/>
  <c r="F134" i="14"/>
  <c r="F4" i="34"/>
  <c r="F5" i="34"/>
  <c r="F6" i="34"/>
  <c r="F7" i="34"/>
  <c r="F8" i="34"/>
  <c r="F9" i="34"/>
  <c r="F10" i="34"/>
  <c r="F11" i="34"/>
  <c r="F12" i="34"/>
  <c r="F13" i="34"/>
  <c r="F14" i="34"/>
  <c r="F15" i="34"/>
  <c r="F16" i="34"/>
  <c r="F17" i="34"/>
  <c r="F18" i="34"/>
  <c r="F19" i="34"/>
  <c r="F20" i="34"/>
  <c r="F21" i="34"/>
  <c r="F22" i="34"/>
  <c r="F23" i="34"/>
  <c r="F24" i="34"/>
  <c r="F25" i="34"/>
  <c r="F26" i="34"/>
  <c r="F27" i="34"/>
  <c r="F28" i="34"/>
  <c r="F29" i="34"/>
  <c r="F30" i="34"/>
  <c r="F31" i="34"/>
  <c r="F32" i="34"/>
  <c r="F33" i="34"/>
  <c r="F34" i="34"/>
  <c r="F35" i="34"/>
  <c r="F36" i="34"/>
  <c r="F37" i="34"/>
  <c r="F38" i="34"/>
  <c r="F39" i="34"/>
  <c r="F40" i="34"/>
  <c r="F41" i="34"/>
  <c r="F42" i="34"/>
  <c r="F43" i="34"/>
  <c r="F44" i="34"/>
  <c r="F45" i="34"/>
  <c r="F46" i="34"/>
  <c r="F47" i="34"/>
  <c r="F48" i="34"/>
  <c r="F49" i="34"/>
  <c r="F50" i="34"/>
  <c r="F51" i="34"/>
  <c r="F52" i="34"/>
  <c r="F53" i="34"/>
  <c r="F54" i="34"/>
  <c r="F55" i="34"/>
  <c r="F56" i="34"/>
  <c r="F57" i="34"/>
  <c r="F58" i="34"/>
  <c r="F59" i="34"/>
  <c r="F60" i="34"/>
  <c r="F61" i="34"/>
  <c r="F62" i="34"/>
  <c r="F63" i="34"/>
  <c r="F64" i="34"/>
  <c r="F65" i="34"/>
  <c r="F66" i="34"/>
  <c r="F67" i="34"/>
  <c r="F68" i="34"/>
  <c r="F69" i="34"/>
  <c r="F70" i="34"/>
  <c r="F71" i="34"/>
  <c r="F72" i="34"/>
  <c r="F73" i="34"/>
  <c r="F74" i="34"/>
  <c r="F75" i="34"/>
  <c r="F76" i="34"/>
  <c r="F77" i="34"/>
  <c r="F78" i="34"/>
  <c r="F79" i="34"/>
  <c r="F80" i="34"/>
  <c r="F81" i="34"/>
  <c r="F82" i="34"/>
  <c r="F83" i="34"/>
  <c r="F84" i="34"/>
  <c r="F85" i="34"/>
  <c r="F86" i="34"/>
  <c r="F87" i="34"/>
  <c r="F88" i="34"/>
  <c r="F89" i="34"/>
  <c r="F90" i="34"/>
  <c r="F91" i="34"/>
  <c r="F92" i="34"/>
  <c r="F93" i="34"/>
  <c r="F4" i="33"/>
  <c r="F5" i="33"/>
  <c r="F6" i="33"/>
  <c r="F7" i="33"/>
  <c r="F8" i="33"/>
  <c r="F9" i="33"/>
  <c r="F10" i="33"/>
  <c r="F11" i="33"/>
  <c r="F12" i="33"/>
  <c r="F13" i="33"/>
  <c r="F14" i="33"/>
  <c r="F15" i="33"/>
  <c r="F16" i="33"/>
  <c r="F17" i="33"/>
  <c r="F18" i="33"/>
  <c r="F19" i="33"/>
  <c r="F20" i="33"/>
  <c r="F21" i="33"/>
  <c r="F22" i="33"/>
  <c r="F23" i="33"/>
  <c r="F24" i="33"/>
  <c r="F25" i="33"/>
  <c r="F26" i="33"/>
  <c r="F27" i="33"/>
  <c r="F28" i="33"/>
  <c r="F29" i="33"/>
  <c r="F30" i="33"/>
  <c r="F31" i="33"/>
  <c r="F32" i="33"/>
  <c r="F33" i="33"/>
  <c r="F34" i="33"/>
  <c r="F35" i="33"/>
  <c r="F36" i="33"/>
  <c r="F37" i="33"/>
  <c r="F38" i="33"/>
  <c r="F39" i="33"/>
  <c r="F40" i="33"/>
  <c r="F41" i="33"/>
  <c r="F42" i="33"/>
  <c r="F43" i="33"/>
  <c r="F44" i="33"/>
  <c r="F45" i="33"/>
  <c r="F46" i="33"/>
  <c r="F47" i="33"/>
  <c r="F48" i="33"/>
  <c r="F49" i="33"/>
  <c r="F50" i="33"/>
  <c r="F51" i="33"/>
  <c r="F52" i="33"/>
  <c r="F53" i="33"/>
  <c r="F54" i="33"/>
  <c r="F55" i="33"/>
  <c r="F56" i="33"/>
  <c r="F57" i="33"/>
  <c r="F58" i="33"/>
  <c r="F59" i="33"/>
  <c r="F60" i="33"/>
  <c r="F61" i="33"/>
  <c r="F62" i="33"/>
  <c r="F63" i="33"/>
  <c r="F64" i="33"/>
  <c r="F65" i="33"/>
  <c r="F66" i="33"/>
  <c r="F67" i="33"/>
  <c r="F68" i="33"/>
  <c r="F69" i="33"/>
  <c r="F70" i="33"/>
  <c r="F71" i="33"/>
  <c r="F72" i="33"/>
  <c r="F73" i="33"/>
  <c r="F74" i="33"/>
  <c r="F75" i="33"/>
  <c r="F76" i="33"/>
  <c r="F77" i="33"/>
  <c r="F78" i="33"/>
  <c r="F79" i="33"/>
  <c r="F80" i="33"/>
  <c r="F81" i="33"/>
  <c r="F82" i="33"/>
  <c r="F83" i="33"/>
  <c r="F84" i="33"/>
  <c r="F85" i="33"/>
  <c r="F86" i="33"/>
  <c r="F87" i="33"/>
  <c r="F88" i="33"/>
  <c r="F89" i="33"/>
  <c r="F90" i="33"/>
  <c r="F91" i="33"/>
  <c r="F92" i="33"/>
  <c r="F93" i="33"/>
  <c r="F4" i="32"/>
  <c r="F5" i="32"/>
  <c r="F6" i="32"/>
  <c r="F7" i="32"/>
  <c r="F8" i="32"/>
  <c r="F9" i="32"/>
  <c r="F10" i="32"/>
  <c r="F11" i="32"/>
  <c r="F12" i="32"/>
  <c r="F13" i="32"/>
  <c r="F14" i="32"/>
  <c r="F15" i="32"/>
  <c r="F16" i="32"/>
  <c r="F17" i="32"/>
  <c r="F18" i="32"/>
  <c r="F19" i="32"/>
  <c r="F20" i="32"/>
  <c r="F21" i="32"/>
  <c r="F22" i="32"/>
  <c r="F23" i="32"/>
  <c r="F24" i="32"/>
  <c r="F25" i="32"/>
  <c r="F26" i="32"/>
  <c r="F27" i="32"/>
  <c r="F28" i="32"/>
  <c r="F29" i="32"/>
  <c r="F30" i="32"/>
  <c r="F31" i="32"/>
  <c r="F32" i="32"/>
  <c r="F33" i="32"/>
  <c r="F34" i="32"/>
  <c r="F35" i="32"/>
  <c r="F36" i="32"/>
  <c r="F37" i="32"/>
  <c r="F38" i="32"/>
  <c r="F39" i="32"/>
  <c r="F40" i="32"/>
  <c r="F41" i="32"/>
  <c r="F42" i="32"/>
  <c r="F43" i="32"/>
  <c r="F44" i="32"/>
  <c r="F45" i="32"/>
  <c r="F46" i="32"/>
  <c r="F47" i="32"/>
  <c r="F48" i="32"/>
  <c r="F49" i="32"/>
  <c r="F50" i="32"/>
  <c r="F51" i="32"/>
  <c r="F52" i="32"/>
  <c r="F53" i="32"/>
  <c r="F54" i="32"/>
  <c r="F55" i="32"/>
  <c r="F56" i="32"/>
  <c r="F57" i="32"/>
  <c r="F58" i="32"/>
  <c r="F59" i="32"/>
  <c r="F60" i="32"/>
  <c r="F61" i="32"/>
  <c r="F62" i="32"/>
  <c r="F63" i="32"/>
  <c r="F64" i="32"/>
  <c r="F65" i="32"/>
  <c r="F66" i="32"/>
  <c r="F67" i="32"/>
  <c r="F68" i="32"/>
  <c r="F69" i="32"/>
  <c r="F70" i="32"/>
  <c r="F71" i="32"/>
  <c r="F72" i="32"/>
  <c r="F73" i="32"/>
  <c r="F74" i="32"/>
  <c r="F75" i="32"/>
  <c r="F76" i="32"/>
  <c r="F77" i="32"/>
  <c r="F78" i="32"/>
  <c r="F79" i="32"/>
  <c r="F80" i="32"/>
  <c r="F81" i="32"/>
  <c r="F82" i="32"/>
  <c r="F83" i="32"/>
  <c r="F84" i="32"/>
  <c r="F85" i="32"/>
  <c r="F86" i="32"/>
  <c r="F87" i="32"/>
  <c r="F88" i="32"/>
  <c r="F89" i="32"/>
  <c r="F90" i="32"/>
  <c r="F91" i="32"/>
  <c r="F92" i="32"/>
  <c r="F93" i="32"/>
  <c r="F4" i="30"/>
  <c r="F5" i="30"/>
  <c r="F6" i="30"/>
  <c r="F7" i="30"/>
  <c r="F8" i="30"/>
  <c r="F9" i="30"/>
  <c r="F10" i="30"/>
  <c r="F11" i="30"/>
  <c r="F12" i="30"/>
  <c r="F13" i="30"/>
  <c r="F14" i="30"/>
  <c r="F15" i="30"/>
  <c r="F16" i="30"/>
  <c r="F17" i="30"/>
  <c r="F18" i="30"/>
  <c r="F19" i="30"/>
  <c r="F20" i="30"/>
  <c r="F21" i="30"/>
  <c r="F22" i="30"/>
  <c r="F23" i="30"/>
  <c r="F24" i="30"/>
  <c r="F25" i="30"/>
  <c r="F26" i="30"/>
  <c r="F27" i="30"/>
  <c r="F28" i="30"/>
  <c r="F29" i="30"/>
  <c r="F30" i="30"/>
  <c r="F31" i="30"/>
  <c r="F32" i="30"/>
  <c r="F33" i="30"/>
  <c r="F34" i="30"/>
  <c r="F35" i="30"/>
  <c r="F36" i="30"/>
  <c r="F37" i="30"/>
  <c r="F38" i="30"/>
  <c r="F39" i="30"/>
  <c r="F40" i="30"/>
  <c r="F41" i="30"/>
  <c r="F42" i="30"/>
  <c r="F43" i="30"/>
  <c r="F44" i="30"/>
  <c r="F45" i="30"/>
  <c r="F46" i="30"/>
  <c r="F47" i="30"/>
  <c r="F48" i="30"/>
  <c r="F49" i="30"/>
  <c r="F50" i="30"/>
  <c r="F51" i="30"/>
  <c r="F52" i="30"/>
  <c r="F53" i="30"/>
  <c r="F54" i="30"/>
  <c r="F55" i="30"/>
  <c r="F56" i="30"/>
  <c r="F57" i="30"/>
  <c r="F58" i="30"/>
  <c r="F59" i="30"/>
  <c r="F60" i="30"/>
  <c r="F61" i="30"/>
  <c r="F62" i="30"/>
  <c r="F63" i="30"/>
  <c r="F64" i="30"/>
  <c r="F65" i="30"/>
  <c r="F66" i="30"/>
  <c r="F67" i="30"/>
  <c r="F68" i="30"/>
  <c r="F69" i="30"/>
  <c r="F70" i="30"/>
  <c r="F71" i="30"/>
  <c r="F72" i="30"/>
  <c r="F73" i="30"/>
  <c r="F74" i="30"/>
  <c r="F75" i="30"/>
  <c r="F76" i="30"/>
  <c r="F77" i="30"/>
  <c r="F78" i="30"/>
  <c r="F79" i="30"/>
  <c r="F80" i="30"/>
  <c r="F81" i="30"/>
  <c r="F82" i="30"/>
  <c r="F83" i="30"/>
  <c r="F84" i="30"/>
  <c r="F85" i="30"/>
  <c r="F86" i="30"/>
  <c r="F87" i="30"/>
  <c r="F88" i="30"/>
  <c r="F89" i="30"/>
  <c r="F90" i="30"/>
  <c r="F91" i="30"/>
  <c r="F92" i="30"/>
  <c r="F93" i="30"/>
  <c r="F4" i="14"/>
  <c r="F5" i="14"/>
  <c r="F6" i="14"/>
  <c r="F7" i="14"/>
  <c r="F8" i="14"/>
  <c r="F9" i="14"/>
  <c r="F10" i="14"/>
  <c r="F11" i="14"/>
  <c r="F12" i="14"/>
  <c r="F13" i="14"/>
  <c r="F14" i="14"/>
  <c r="F15" i="14"/>
  <c r="F16" i="14"/>
  <c r="F17" i="14"/>
  <c r="F18" i="14"/>
  <c r="F19" i="14"/>
  <c r="F20" i="14"/>
  <c r="F21" i="14"/>
  <c r="F22" i="14"/>
  <c r="F23" i="14"/>
  <c r="F24" i="14"/>
  <c r="F25" i="14"/>
  <c r="F26" i="14"/>
  <c r="F27" i="14"/>
  <c r="F28" i="14"/>
  <c r="F29" i="14"/>
  <c r="F30" i="14"/>
  <c r="F31" i="14"/>
  <c r="F32" i="14"/>
  <c r="F33" i="14"/>
  <c r="F34" i="14"/>
  <c r="F35" i="14"/>
  <c r="F36" i="14"/>
  <c r="F37" i="14"/>
  <c r="F38" i="14"/>
  <c r="F39" i="14"/>
  <c r="F40" i="14"/>
  <c r="F41" i="14"/>
  <c r="F42" i="14"/>
  <c r="F43" i="14"/>
  <c r="F44" i="14"/>
  <c r="F45" i="14"/>
  <c r="F46" i="14"/>
  <c r="F47" i="14"/>
  <c r="F48" i="14"/>
  <c r="F49" i="14"/>
  <c r="F50" i="14"/>
  <c r="F51" i="14"/>
  <c r="F52" i="14"/>
  <c r="F53" i="14"/>
  <c r="F54" i="14"/>
  <c r="F55" i="14"/>
  <c r="F56" i="14"/>
  <c r="F57" i="14"/>
  <c r="F58" i="14"/>
  <c r="F59" i="14"/>
  <c r="F60" i="14"/>
  <c r="F61" i="14"/>
  <c r="F62" i="14"/>
  <c r="F63" i="14"/>
  <c r="F64" i="14"/>
  <c r="F65" i="14"/>
  <c r="F66" i="14"/>
  <c r="F67" i="14"/>
  <c r="F68" i="14"/>
  <c r="F69" i="14"/>
  <c r="F70" i="14"/>
  <c r="F71" i="14"/>
  <c r="F72" i="14"/>
  <c r="F73" i="14"/>
  <c r="F74" i="14"/>
  <c r="F75" i="14"/>
  <c r="F76" i="14"/>
  <c r="F77" i="14"/>
  <c r="F78" i="14"/>
  <c r="F79" i="14"/>
  <c r="F80" i="14"/>
  <c r="F81" i="14"/>
  <c r="F82" i="14"/>
  <c r="F83" i="14"/>
  <c r="F84" i="14"/>
  <c r="F85" i="14"/>
  <c r="F86" i="14"/>
  <c r="F87" i="14"/>
  <c r="F88" i="14"/>
  <c r="F89" i="14"/>
  <c r="F90" i="14"/>
  <c r="F91" i="14"/>
  <c r="F92" i="14"/>
  <c r="F93" i="14"/>
  <c r="F4" i="22"/>
  <c r="F5" i="22"/>
  <c r="F6" i="22"/>
  <c r="F7" i="22"/>
  <c r="F8" i="22"/>
  <c r="F9" i="22"/>
  <c r="F10" i="22"/>
  <c r="F11" i="22"/>
  <c r="F12" i="22"/>
  <c r="F13" i="22"/>
  <c r="F14" i="22"/>
  <c r="F15" i="22"/>
  <c r="F16" i="22"/>
  <c r="F17" i="22"/>
  <c r="F18" i="22"/>
  <c r="F19" i="22"/>
  <c r="F20" i="22"/>
  <c r="F21" i="22"/>
  <c r="F22" i="22"/>
  <c r="F23" i="22"/>
  <c r="F24" i="22"/>
  <c r="F25" i="22"/>
  <c r="F26" i="22"/>
  <c r="F27" i="22"/>
  <c r="F28" i="22"/>
  <c r="F29" i="22"/>
  <c r="F30" i="22"/>
  <c r="F31" i="22"/>
  <c r="F32" i="22"/>
  <c r="F33" i="22"/>
  <c r="F34" i="22"/>
  <c r="F35" i="22"/>
  <c r="F36" i="22"/>
  <c r="F37" i="22"/>
  <c r="F38" i="22"/>
  <c r="F39" i="22"/>
  <c r="F40" i="22"/>
  <c r="F41" i="22"/>
  <c r="F42" i="22"/>
  <c r="F43" i="22"/>
  <c r="F44" i="22"/>
  <c r="F45" i="22"/>
  <c r="F46" i="22"/>
  <c r="F47" i="22"/>
  <c r="F48" i="22"/>
  <c r="F49" i="22"/>
  <c r="F50" i="22"/>
  <c r="F51" i="22"/>
  <c r="F52" i="22"/>
  <c r="F53" i="22"/>
  <c r="F54" i="22"/>
  <c r="F55" i="22"/>
  <c r="F56" i="22"/>
  <c r="F57" i="22"/>
  <c r="F58" i="22"/>
  <c r="F59" i="22"/>
  <c r="F60" i="22"/>
  <c r="F61" i="22"/>
  <c r="F62" i="22"/>
  <c r="F63" i="22"/>
  <c r="F64" i="22"/>
  <c r="F65" i="22"/>
  <c r="F66" i="22"/>
  <c r="F67" i="22"/>
  <c r="F68" i="22"/>
  <c r="F69" i="22"/>
  <c r="F70" i="22"/>
  <c r="F71" i="22"/>
  <c r="F72" i="22"/>
  <c r="F73" i="22"/>
  <c r="F74" i="22"/>
  <c r="F75" i="22"/>
  <c r="F76" i="22"/>
  <c r="F77" i="22"/>
  <c r="F78" i="22"/>
  <c r="F79" i="22"/>
  <c r="F80" i="22"/>
  <c r="F81" i="22"/>
  <c r="F82" i="22"/>
  <c r="F83" i="22"/>
  <c r="F84" i="22"/>
  <c r="F85" i="22"/>
  <c r="F86" i="22"/>
  <c r="F87" i="22"/>
  <c r="F88" i="22"/>
  <c r="F89" i="22"/>
  <c r="F90" i="22"/>
  <c r="F91" i="22"/>
  <c r="F92" i="22"/>
  <c r="F93" i="22"/>
  <c r="F4" i="21"/>
  <c r="F5" i="21"/>
  <c r="F6" i="21"/>
  <c r="F7" i="21"/>
  <c r="F8" i="21"/>
  <c r="F9" i="21"/>
  <c r="F10" i="21"/>
  <c r="F11" i="21"/>
  <c r="F12" i="21"/>
  <c r="F13" i="21"/>
  <c r="F14" i="21"/>
  <c r="F15" i="21"/>
  <c r="F16" i="21"/>
  <c r="F17" i="21"/>
  <c r="F18" i="21"/>
  <c r="F19" i="21"/>
  <c r="F20" i="21"/>
  <c r="F21" i="21"/>
  <c r="F22" i="21"/>
  <c r="F23" i="21"/>
  <c r="F24" i="21"/>
  <c r="F25" i="21"/>
  <c r="F26" i="21"/>
  <c r="F27" i="21"/>
  <c r="F28" i="21"/>
  <c r="F29" i="21"/>
  <c r="F30" i="21"/>
  <c r="F31" i="21"/>
  <c r="F32" i="21"/>
  <c r="F33" i="21"/>
  <c r="F34" i="21"/>
  <c r="F35" i="21"/>
  <c r="F36" i="21"/>
  <c r="F37" i="21"/>
  <c r="F38" i="21"/>
  <c r="F39" i="21"/>
  <c r="F40" i="21"/>
  <c r="F41" i="21"/>
  <c r="F42" i="21"/>
  <c r="F43" i="21"/>
  <c r="F44" i="21"/>
  <c r="F45" i="21"/>
  <c r="F46" i="21"/>
  <c r="F47" i="21"/>
  <c r="F48" i="21"/>
  <c r="F49" i="21"/>
  <c r="F50" i="21"/>
  <c r="F51" i="21"/>
  <c r="F52" i="21"/>
  <c r="F53" i="21"/>
  <c r="F54" i="21"/>
  <c r="F55" i="21"/>
  <c r="F56" i="21"/>
  <c r="F57" i="21"/>
  <c r="F58" i="21"/>
  <c r="F59" i="21"/>
  <c r="F60" i="21"/>
  <c r="F61" i="21"/>
  <c r="F62" i="21"/>
  <c r="F63" i="21"/>
  <c r="F64" i="21"/>
  <c r="F65" i="21"/>
  <c r="F66" i="21"/>
  <c r="F67" i="21"/>
  <c r="F68" i="21"/>
  <c r="F69" i="21"/>
  <c r="F70" i="21"/>
  <c r="F71" i="21"/>
  <c r="F72" i="21"/>
  <c r="F73" i="21"/>
  <c r="F74" i="21"/>
  <c r="F75" i="21"/>
  <c r="F76" i="21"/>
  <c r="F77" i="21"/>
  <c r="F78" i="21"/>
  <c r="F79" i="21"/>
  <c r="F80" i="21"/>
  <c r="F81" i="21"/>
  <c r="F82" i="21"/>
  <c r="F83" i="21"/>
  <c r="F84" i="21"/>
  <c r="F85" i="21"/>
  <c r="F86" i="21"/>
  <c r="F87" i="21"/>
  <c r="F88" i="21"/>
  <c r="F89" i="21"/>
  <c r="F90" i="21"/>
  <c r="F91" i="21"/>
  <c r="F92" i="21"/>
  <c r="F93" i="21"/>
  <c r="G4" i="8"/>
  <c r="I4" i="8" s="1"/>
  <c r="G5" i="8"/>
  <c r="I5" i="8" s="1"/>
  <c r="G6" i="8"/>
  <c r="I6" i="8" s="1"/>
  <c r="G7" i="8"/>
  <c r="I7" i="8" s="1"/>
  <c r="G8" i="8"/>
  <c r="I8" i="8" s="1"/>
  <c r="G9" i="8"/>
  <c r="I9" i="8" s="1"/>
  <c r="G10" i="8"/>
  <c r="I10" i="8" s="1"/>
  <c r="G11" i="8"/>
  <c r="I11" i="8" s="1"/>
  <c r="G12" i="8"/>
  <c r="I12" i="8" s="1"/>
  <c r="G13" i="8"/>
  <c r="I13" i="8" s="1"/>
  <c r="G14" i="8"/>
  <c r="I14" i="8" s="1"/>
  <c r="G15" i="8"/>
  <c r="I15" i="8" s="1"/>
  <c r="G16" i="8"/>
  <c r="I16" i="8" s="1"/>
  <c r="G17" i="8"/>
  <c r="I17" i="8" s="1"/>
  <c r="G18" i="8"/>
  <c r="I18" i="8" s="1"/>
  <c r="G19" i="8"/>
  <c r="I19" i="8" s="1"/>
  <c r="G20" i="8"/>
  <c r="I20" i="8" s="1"/>
  <c r="G21" i="8"/>
  <c r="I21" i="8" s="1"/>
  <c r="G22" i="8"/>
  <c r="I22" i="8" s="1"/>
  <c r="G23" i="8"/>
  <c r="I23" i="8" s="1"/>
  <c r="G24" i="8"/>
  <c r="I24" i="8" s="1"/>
  <c r="G25" i="8"/>
  <c r="I25" i="8" s="1"/>
  <c r="G26" i="8"/>
  <c r="I26" i="8" s="1"/>
  <c r="G27" i="8"/>
  <c r="I27" i="8" s="1"/>
  <c r="G28" i="8"/>
  <c r="I28" i="8" s="1"/>
  <c r="G29" i="8"/>
  <c r="I29" i="8" s="1"/>
  <c r="G30" i="8"/>
  <c r="I30" i="8" s="1"/>
  <c r="G31" i="8"/>
  <c r="I31" i="8" s="1"/>
  <c r="G32" i="8"/>
  <c r="I32" i="8" s="1"/>
  <c r="G33" i="8"/>
  <c r="I33" i="8" s="1"/>
  <c r="G34" i="8"/>
  <c r="I34" i="8" s="1"/>
  <c r="G35" i="8"/>
  <c r="I35" i="8" s="1"/>
  <c r="G36" i="8"/>
  <c r="I36" i="8" s="1"/>
  <c r="G37" i="8"/>
  <c r="I37" i="8" s="1"/>
  <c r="G38" i="8"/>
  <c r="I38" i="8" s="1"/>
  <c r="G39" i="8"/>
  <c r="I39" i="8" s="1"/>
  <c r="G40" i="8"/>
  <c r="I40" i="8" s="1"/>
  <c r="G41" i="8"/>
  <c r="I41" i="8" s="1"/>
  <c r="G42" i="8"/>
  <c r="I42" i="8" s="1"/>
  <c r="G43" i="8"/>
  <c r="I43" i="8" s="1"/>
  <c r="G44" i="8"/>
  <c r="I44" i="8" s="1"/>
  <c r="G45" i="8"/>
  <c r="I45" i="8" s="1"/>
  <c r="G46" i="8"/>
  <c r="I46" i="8" s="1"/>
  <c r="G47" i="8"/>
  <c r="I47" i="8" s="1"/>
  <c r="G48" i="8"/>
  <c r="I48" i="8" s="1"/>
  <c r="G49" i="8"/>
  <c r="I49" i="8" s="1"/>
  <c r="G50" i="8"/>
  <c r="I50" i="8" s="1"/>
  <c r="G51" i="8"/>
  <c r="I51" i="8" s="1"/>
  <c r="G52" i="8"/>
  <c r="I52" i="8" s="1"/>
  <c r="G53" i="8"/>
  <c r="I53" i="8" s="1"/>
  <c r="G54" i="8"/>
  <c r="I54" i="8" s="1"/>
  <c r="G55" i="8"/>
  <c r="I55" i="8" s="1"/>
  <c r="G56" i="8"/>
  <c r="I56" i="8" s="1"/>
  <c r="G57" i="8"/>
  <c r="I57" i="8" s="1"/>
  <c r="G58" i="8"/>
  <c r="I58" i="8" s="1"/>
  <c r="G59" i="8"/>
  <c r="I59" i="8" s="1"/>
  <c r="G60" i="8"/>
  <c r="I60" i="8" s="1"/>
  <c r="G61" i="8"/>
  <c r="I61" i="8" s="1"/>
  <c r="G62" i="8"/>
  <c r="I62" i="8" s="1"/>
  <c r="G63" i="8"/>
  <c r="I63" i="8" s="1"/>
  <c r="G64" i="8"/>
  <c r="I64" i="8" s="1"/>
  <c r="G65" i="8"/>
  <c r="I65" i="8" s="1"/>
  <c r="G66" i="8"/>
  <c r="I66" i="8" s="1"/>
  <c r="G67" i="8"/>
  <c r="I67" i="8" s="1"/>
  <c r="G68" i="8"/>
  <c r="I68" i="8" s="1"/>
  <c r="G69" i="8"/>
  <c r="I69" i="8" s="1"/>
  <c r="G70" i="8"/>
  <c r="I70" i="8" s="1"/>
  <c r="G71" i="8"/>
  <c r="I71" i="8" s="1"/>
  <c r="G72" i="8"/>
  <c r="I72" i="8" s="1"/>
  <c r="G73" i="8"/>
  <c r="I73" i="8" s="1"/>
  <c r="G74" i="8"/>
  <c r="I74" i="8" s="1"/>
  <c r="G75" i="8"/>
  <c r="I75" i="8" s="1"/>
  <c r="G76" i="8"/>
  <c r="I76" i="8" s="1"/>
  <c r="G77" i="8"/>
  <c r="I77" i="8" s="1"/>
  <c r="G78" i="8"/>
  <c r="I78" i="8" s="1"/>
  <c r="G79" i="8"/>
  <c r="I79" i="8" s="1"/>
  <c r="G80" i="8"/>
  <c r="I80" i="8" s="1"/>
  <c r="G81" i="8"/>
  <c r="I81" i="8" s="1"/>
  <c r="G82" i="8"/>
  <c r="I82" i="8" s="1"/>
  <c r="G83" i="8"/>
  <c r="I83" i="8" s="1"/>
  <c r="G84" i="8"/>
  <c r="I84" i="8" s="1"/>
  <c r="G85" i="8"/>
  <c r="I85" i="8" s="1"/>
  <c r="G86" i="8"/>
  <c r="I86" i="8" s="1"/>
  <c r="G87" i="8"/>
  <c r="I87" i="8" s="1"/>
  <c r="G88" i="8"/>
  <c r="I88" i="8" s="1"/>
  <c r="G89" i="8"/>
  <c r="I89" i="8" s="1"/>
  <c r="G90" i="8"/>
  <c r="I90" i="8" s="1"/>
  <c r="G91" i="8"/>
  <c r="I91" i="8" s="1"/>
  <c r="G92" i="8"/>
  <c r="I92" i="8" s="1"/>
  <c r="G93" i="8"/>
  <c r="I93" i="8" s="1"/>
  <c r="G94" i="8"/>
  <c r="I94" i="8" s="1"/>
  <c r="G95" i="8"/>
  <c r="I95" i="8" s="1"/>
  <c r="G96" i="8"/>
  <c r="I96" i="8" s="1"/>
  <c r="G97" i="8"/>
  <c r="I97" i="8" s="1"/>
  <c r="G98" i="8"/>
  <c r="I98" i="8" s="1"/>
  <c r="G99" i="8"/>
  <c r="I99" i="8" s="1"/>
  <c r="G100" i="8"/>
  <c r="I100" i="8" s="1"/>
  <c r="G101" i="8"/>
  <c r="I101" i="8" s="1"/>
  <c r="G102" i="8"/>
  <c r="I102" i="8" s="1"/>
  <c r="G103" i="8"/>
  <c r="I103" i="8" s="1"/>
  <c r="G104" i="8"/>
  <c r="I104" i="8" s="1"/>
  <c r="G105" i="8"/>
  <c r="I105" i="8" s="1"/>
  <c r="G106" i="8"/>
  <c r="I106" i="8" s="1"/>
  <c r="G107" i="8"/>
  <c r="I107" i="8" s="1"/>
  <c r="G108" i="8"/>
  <c r="I108" i="8" s="1"/>
  <c r="G109" i="8"/>
  <c r="I109" i="8" s="1"/>
  <c r="G110" i="8"/>
  <c r="I110" i="8" s="1"/>
  <c r="G111" i="8"/>
  <c r="I111" i="8" s="1"/>
  <c r="G112" i="8"/>
  <c r="I112" i="8" s="1"/>
  <c r="G113" i="8"/>
  <c r="I113" i="8" s="1"/>
  <c r="G114" i="8"/>
  <c r="I114" i="8" s="1"/>
  <c r="G115" i="8"/>
  <c r="I115" i="8" s="1"/>
  <c r="G116" i="8"/>
  <c r="I116" i="8" s="1"/>
  <c r="G117" i="8"/>
  <c r="I117" i="8" s="1"/>
  <c r="G118" i="8"/>
  <c r="I118" i="8" s="1"/>
  <c r="G119" i="8"/>
  <c r="I119" i="8" s="1"/>
  <c r="G120" i="8"/>
  <c r="I120" i="8" s="1"/>
  <c r="G121" i="8"/>
  <c r="I121" i="8" s="1"/>
  <c r="G122" i="8"/>
  <c r="I122" i="8" s="1"/>
  <c r="G123" i="8"/>
  <c r="I123" i="8" s="1"/>
  <c r="G124" i="8"/>
  <c r="I124" i="8" s="1"/>
  <c r="G125" i="8"/>
  <c r="I125" i="8" s="1"/>
  <c r="G126" i="8"/>
  <c r="I126" i="8" s="1"/>
  <c r="G127" i="8"/>
  <c r="I127" i="8" s="1"/>
  <c r="G128" i="8"/>
  <c r="I128" i="8" s="1"/>
  <c r="G129" i="8"/>
  <c r="I129" i="8" s="1"/>
  <c r="G130" i="8"/>
  <c r="I130" i="8" s="1"/>
  <c r="G131" i="8"/>
  <c r="I131" i="8" s="1"/>
  <c r="G132" i="8"/>
  <c r="I132" i="8" s="1"/>
  <c r="G133" i="8"/>
  <c r="I133" i="8" s="1"/>
  <c r="G134" i="8"/>
  <c r="I134" i="8" s="1"/>
  <c r="G135" i="8"/>
  <c r="I135" i="8" s="1"/>
  <c r="G136" i="8"/>
  <c r="I136" i="8" s="1"/>
  <c r="G137" i="8"/>
  <c r="I137" i="8" s="1"/>
  <c r="G138" i="8"/>
  <c r="I138" i="8" s="1"/>
  <c r="G139" i="8"/>
  <c r="I139" i="8" s="1"/>
  <c r="G140" i="8"/>
  <c r="I140" i="8" s="1"/>
  <c r="G141" i="8"/>
  <c r="I141" i="8" s="1"/>
  <c r="G142" i="8"/>
  <c r="I142" i="8" s="1"/>
  <c r="G143" i="8"/>
  <c r="I143" i="8" s="1"/>
  <c r="G144" i="8"/>
  <c r="I144" i="8" s="1"/>
  <c r="G145" i="8"/>
  <c r="I145" i="8" s="1"/>
  <c r="G146" i="8"/>
  <c r="I146" i="8" s="1"/>
  <c r="G147" i="8"/>
  <c r="I147" i="8" s="1"/>
  <c r="G148" i="8"/>
  <c r="I148" i="8" s="1"/>
  <c r="G149" i="8"/>
  <c r="I149" i="8" s="1"/>
  <c r="G150" i="8"/>
  <c r="I150" i="8" s="1"/>
  <c r="G151" i="8"/>
  <c r="I151" i="8" s="1"/>
  <c r="G152" i="8"/>
  <c r="I152" i="8" s="1"/>
  <c r="G153" i="8"/>
  <c r="I153" i="8" s="1"/>
  <c r="G154" i="8"/>
  <c r="I154" i="8" s="1"/>
  <c r="G155" i="8"/>
  <c r="I155" i="8" s="1"/>
  <c r="G156" i="8"/>
  <c r="I156" i="8" s="1"/>
  <c r="G157" i="8"/>
  <c r="I157" i="8" s="1"/>
  <c r="G158" i="8"/>
  <c r="I158" i="8" s="1"/>
  <c r="G159" i="8"/>
  <c r="I159" i="8" s="1"/>
  <c r="G160" i="8"/>
  <c r="I160" i="8" s="1"/>
  <c r="G161" i="8"/>
  <c r="I161" i="8" s="1"/>
  <c r="G162" i="8"/>
  <c r="I162" i="8" s="1"/>
  <c r="G163" i="8"/>
  <c r="I163" i="8" s="1"/>
  <c r="G164" i="8"/>
  <c r="I164" i="8" s="1"/>
  <c r="G165" i="8"/>
  <c r="I165" i="8" s="1"/>
  <c r="G166" i="8"/>
  <c r="I166" i="8" s="1"/>
  <c r="G167" i="8"/>
  <c r="I167" i="8" s="1"/>
  <c r="G168" i="8"/>
  <c r="I168" i="8" s="1"/>
  <c r="G169" i="8"/>
  <c r="I169" i="8" s="1"/>
  <c r="G170" i="8"/>
  <c r="I170" i="8" s="1"/>
  <c r="G171" i="8"/>
  <c r="I171" i="8" s="1"/>
  <c r="G172" i="8"/>
  <c r="I172" i="8" s="1"/>
  <c r="G173" i="8"/>
  <c r="I173" i="8" s="1"/>
  <c r="G174" i="8"/>
  <c r="I174" i="8" s="1"/>
  <c r="G175" i="8"/>
  <c r="I175" i="8" s="1"/>
  <c r="G176" i="8"/>
  <c r="I176" i="8" s="1"/>
  <c r="G177" i="8"/>
  <c r="I177" i="8" s="1"/>
  <c r="G178" i="8"/>
  <c r="I178" i="8" s="1"/>
  <c r="G179" i="8"/>
  <c r="I179" i="8" s="1"/>
  <c r="G180" i="8"/>
  <c r="I180" i="8" s="1"/>
  <c r="G181" i="8"/>
  <c r="I181" i="8" s="1"/>
  <c r="G182" i="8"/>
  <c r="I182" i="8" s="1"/>
  <c r="G183" i="8"/>
  <c r="I183" i="8" s="1"/>
  <c r="G184" i="8"/>
  <c r="I184" i="8" s="1"/>
  <c r="G185" i="8"/>
  <c r="I185" i="8" s="1"/>
  <c r="G186" i="8"/>
  <c r="I186" i="8" s="1"/>
  <c r="G187" i="8"/>
  <c r="I187" i="8" s="1"/>
  <c r="G188" i="8"/>
  <c r="I188" i="8" s="1"/>
  <c r="G189" i="8"/>
  <c r="I189" i="8" s="1"/>
  <c r="G190" i="8"/>
  <c r="I190" i="8" s="1"/>
  <c r="G191" i="8"/>
  <c r="I191" i="8" s="1"/>
  <c r="G192" i="8"/>
  <c r="I192" i="8" s="1"/>
  <c r="G193" i="8"/>
  <c r="I193" i="8" s="1"/>
  <c r="G194" i="8"/>
  <c r="I194" i="8" s="1"/>
  <c r="G195" i="8"/>
  <c r="I195" i="8" s="1"/>
  <c r="G196" i="8"/>
  <c r="I196" i="8" s="1"/>
  <c r="G197" i="8"/>
  <c r="I197" i="8" s="1"/>
  <c r="G198" i="8"/>
  <c r="I198" i="8" s="1"/>
  <c r="G199" i="8"/>
  <c r="I199" i="8" s="1"/>
  <c r="G200" i="8"/>
  <c r="I200" i="8" s="1"/>
  <c r="G201" i="8"/>
  <c r="I201" i="8" s="1"/>
  <c r="J4" i="8" l="1" a="1"/>
  <c r="J4" i="8" s="1"/>
  <c r="J8" i="8" a="1"/>
  <c r="J8" i="8" s="1"/>
  <c r="J16" i="8" a="1"/>
  <c r="J16" i="8" s="1"/>
  <c r="J24" i="8" a="1"/>
  <c r="J24" i="8" s="1"/>
  <c r="J32" i="8" a="1"/>
  <c r="J32" i="8" s="1"/>
  <c r="J40" i="8" a="1"/>
  <c r="J40" i="8" s="1"/>
  <c r="J48" i="8" a="1"/>
  <c r="J48" i="8" s="1"/>
  <c r="J56" i="8" a="1"/>
  <c r="J56" i="8" s="1"/>
  <c r="J64" i="8" a="1"/>
  <c r="J64" i="8" s="1"/>
  <c r="J72" i="8" a="1"/>
  <c r="J72" i="8" s="1"/>
  <c r="J80" i="8" a="1"/>
  <c r="J80" i="8" s="1"/>
  <c r="J88" i="8" a="1"/>
  <c r="J88" i="8" s="1"/>
  <c r="J96" i="8" a="1"/>
  <c r="J96" i="8" s="1"/>
  <c r="J104" i="8" a="1"/>
  <c r="J104" i="8" s="1"/>
  <c r="J112" i="8" a="1"/>
  <c r="J112" i="8" s="1"/>
  <c r="J120" i="8" a="1"/>
  <c r="J120" i="8" s="1"/>
  <c r="J128" i="8" a="1"/>
  <c r="J128" i="8" s="1"/>
  <c r="J136" i="8" a="1"/>
  <c r="J136" i="8" s="1"/>
  <c r="J144" i="8" a="1"/>
  <c r="J144" i="8" s="1"/>
  <c r="J152" i="8" a="1"/>
  <c r="J152" i="8" s="1"/>
  <c r="J160" i="8" a="1"/>
  <c r="J160" i="8" s="1"/>
  <c r="J168" i="8" a="1"/>
  <c r="J168" i="8" s="1"/>
  <c r="J13" i="8" a="1"/>
  <c r="J13" i="8" s="1"/>
  <c r="J21" i="8" a="1"/>
  <c r="J21" i="8" s="1"/>
  <c r="J29" i="8" a="1"/>
  <c r="J29" i="8" s="1"/>
  <c r="J37" i="8" a="1"/>
  <c r="J37" i="8" s="1"/>
  <c r="J45" i="8" a="1"/>
  <c r="J45" i="8" s="1"/>
  <c r="J53" i="8" a="1"/>
  <c r="J53" i="8" s="1"/>
  <c r="J61" i="8" a="1"/>
  <c r="J61" i="8" s="1"/>
  <c r="J69" i="8" a="1"/>
  <c r="J69" i="8" s="1"/>
  <c r="J77" i="8" a="1"/>
  <c r="J77" i="8" s="1"/>
  <c r="J85" i="8" a="1"/>
  <c r="J85" i="8" s="1"/>
  <c r="J93" i="8" a="1"/>
  <c r="J93" i="8" s="1"/>
  <c r="J101" i="8" a="1"/>
  <c r="J101" i="8" s="1"/>
  <c r="J109" i="8" a="1"/>
  <c r="J109" i="8" s="1"/>
  <c r="J117" i="8" a="1"/>
  <c r="J117" i="8" s="1"/>
  <c r="J125" i="8" a="1"/>
  <c r="J125" i="8" s="1"/>
  <c r="J133" i="8" a="1"/>
  <c r="J133" i="8" s="1"/>
  <c r="J141" i="8" a="1"/>
  <c r="J141" i="8" s="1"/>
  <c r="J149" i="8" a="1"/>
  <c r="J149" i="8" s="1"/>
  <c r="J157" i="8" a="1"/>
  <c r="J157" i="8" s="1"/>
  <c r="J165" i="8" a="1"/>
  <c r="J165" i="8" s="1"/>
  <c r="J5" i="8" a="1"/>
  <c r="J5" i="8" s="1"/>
  <c r="J9" i="8" a="1"/>
  <c r="J9" i="8" s="1"/>
  <c r="J17" i="8" a="1"/>
  <c r="J17" i="8" s="1"/>
  <c r="J25" i="8" a="1"/>
  <c r="J25" i="8" s="1"/>
  <c r="J33" i="8" a="1"/>
  <c r="J33" i="8" s="1"/>
  <c r="J41" i="8" a="1"/>
  <c r="J41" i="8" s="1"/>
  <c r="J49" i="8" a="1"/>
  <c r="J49" i="8" s="1"/>
  <c r="J57" i="8" a="1"/>
  <c r="J57" i="8" s="1"/>
  <c r="J65" i="8" a="1"/>
  <c r="J65" i="8" s="1"/>
  <c r="J73" i="8" a="1"/>
  <c r="J73" i="8" s="1"/>
  <c r="J81" i="8" a="1"/>
  <c r="J81" i="8" s="1"/>
  <c r="J89" i="8" a="1"/>
  <c r="J89" i="8" s="1"/>
  <c r="J97" i="8" a="1"/>
  <c r="J97" i="8" s="1"/>
  <c r="J105" i="8" a="1"/>
  <c r="J105" i="8" s="1"/>
  <c r="J113" i="8" a="1"/>
  <c r="J113" i="8" s="1"/>
  <c r="J121" i="8" a="1"/>
  <c r="J121" i="8" s="1"/>
  <c r="J129" i="8" a="1"/>
  <c r="J129" i="8" s="1"/>
  <c r="J137" i="8" a="1"/>
  <c r="J137" i="8" s="1"/>
  <c r="J145" i="8" a="1"/>
  <c r="J145" i="8" s="1"/>
  <c r="J153" i="8" a="1"/>
  <c r="J153" i="8" s="1"/>
  <c r="J161" i="8" a="1"/>
  <c r="J161" i="8" s="1"/>
  <c r="J169" i="8" a="1"/>
  <c r="J169" i="8" s="1"/>
  <c r="J14" i="8" a="1"/>
  <c r="J14" i="8" s="1"/>
  <c r="J22" i="8" a="1"/>
  <c r="J22" i="8" s="1"/>
  <c r="J30" i="8" a="1"/>
  <c r="J30" i="8" s="1"/>
  <c r="J38" i="8" a="1"/>
  <c r="J38" i="8" s="1"/>
  <c r="J46" i="8" a="1"/>
  <c r="J46" i="8" s="1"/>
  <c r="J54" i="8" a="1"/>
  <c r="J54" i="8" s="1"/>
  <c r="J62" i="8" a="1"/>
  <c r="J62" i="8" s="1"/>
  <c r="J70" i="8" a="1"/>
  <c r="J70" i="8" s="1"/>
  <c r="J78" i="8" a="1"/>
  <c r="J78" i="8" s="1"/>
  <c r="J86" i="8" a="1"/>
  <c r="J86" i="8" s="1"/>
  <c r="J94" i="8" a="1"/>
  <c r="J94" i="8" s="1"/>
  <c r="J102" i="8" a="1"/>
  <c r="J102" i="8" s="1"/>
  <c r="J110" i="8" a="1"/>
  <c r="J110" i="8" s="1"/>
  <c r="J118" i="8" a="1"/>
  <c r="J118" i="8" s="1"/>
  <c r="J126" i="8" a="1"/>
  <c r="J126" i="8" s="1"/>
  <c r="J134" i="8" a="1"/>
  <c r="J134" i="8" s="1"/>
  <c r="J142" i="8" a="1"/>
  <c r="J142" i="8" s="1"/>
  <c r="J150" i="8" a="1"/>
  <c r="J150" i="8" s="1"/>
  <c r="J158" i="8" a="1"/>
  <c r="J158" i="8" s="1"/>
  <c r="J166" i="8" a="1"/>
  <c r="J166" i="8" s="1"/>
  <c r="J6" i="8" a="1"/>
  <c r="J6" i="8" s="1"/>
  <c r="J10" i="8" a="1"/>
  <c r="J10" i="8" s="1"/>
  <c r="J18" i="8" a="1"/>
  <c r="J18" i="8" s="1"/>
  <c r="J26" i="8" a="1"/>
  <c r="J26" i="8" s="1"/>
  <c r="J34" i="8" a="1"/>
  <c r="J34" i="8" s="1"/>
  <c r="J42" i="8" a="1"/>
  <c r="J42" i="8" s="1"/>
  <c r="J50" i="8" a="1"/>
  <c r="J50" i="8" s="1"/>
  <c r="J58" i="8" a="1"/>
  <c r="J58" i="8" s="1"/>
  <c r="J66" i="8" a="1"/>
  <c r="J66" i="8" s="1"/>
  <c r="J74" i="8" a="1"/>
  <c r="J74" i="8" s="1"/>
  <c r="J82" i="8" a="1"/>
  <c r="J82" i="8" s="1"/>
  <c r="J90" i="8" a="1"/>
  <c r="J90" i="8" s="1"/>
  <c r="J98" i="8" a="1"/>
  <c r="J98" i="8" s="1"/>
  <c r="J106" i="8" a="1"/>
  <c r="J106" i="8" s="1"/>
  <c r="J114" i="8" a="1"/>
  <c r="J114" i="8" s="1"/>
  <c r="J122" i="8" a="1"/>
  <c r="J122" i="8" s="1"/>
  <c r="J130" i="8" a="1"/>
  <c r="J130" i="8" s="1"/>
  <c r="J138" i="8" a="1"/>
  <c r="J138" i="8" s="1"/>
  <c r="J146" i="8" a="1"/>
  <c r="J146" i="8" s="1"/>
  <c r="J154" i="8" a="1"/>
  <c r="J154" i="8" s="1"/>
  <c r="J162" i="8" a="1"/>
  <c r="J162" i="8" s="1"/>
  <c r="J170" i="8" a="1"/>
  <c r="J170" i="8" s="1"/>
  <c r="J15" i="8" a="1"/>
  <c r="J15" i="8" s="1"/>
  <c r="J23" i="8" a="1"/>
  <c r="J23" i="8" s="1"/>
  <c r="J31" i="8" a="1"/>
  <c r="J31" i="8" s="1"/>
  <c r="J39" i="8" a="1"/>
  <c r="J39" i="8" s="1"/>
  <c r="J47" i="8" a="1"/>
  <c r="J47" i="8" s="1"/>
  <c r="J55" i="8" a="1"/>
  <c r="J55" i="8" s="1"/>
  <c r="J63" i="8" a="1"/>
  <c r="J63" i="8" s="1"/>
  <c r="J71" i="8" a="1"/>
  <c r="J71" i="8" s="1"/>
  <c r="J79" i="8" a="1"/>
  <c r="J79" i="8" s="1"/>
  <c r="J87" i="8" a="1"/>
  <c r="J87" i="8" s="1"/>
  <c r="J95" i="8" a="1"/>
  <c r="J95" i="8" s="1"/>
  <c r="J103" i="8" a="1"/>
  <c r="J103" i="8" s="1"/>
  <c r="J111" i="8" a="1"/>
  <c r="J111" i="8" s="1"/>
  <c r="J119" i="8" a="1"/>
  <c r="J119" i="8" s="1"/>
  <c r="J127" i="8" a="1"/>
  <c r="J127" i="8" s="1"/>
  <c r="J135" i="8" a="1"/>
  <c r="J135" i="8" s="1"/>
  <c r="J143" i="8" a="1"/>
  <c r="J143" i="8" s="1"/>
  <c r="J151" i="8" a="1"/>
  <c r="J151" i="8" s="1"/>
  <c r="J159" i="8" a="1"/>
  <c r="J159" i="8" s="1"/>
  <c r="J167" i="8" a="1"/>
  <c r="J167" i="8" s="1"/>
  <c r="J7" i="8" a="1"/>
  <c r="J7" i="8" s="1"/>
  <c r="J11" i="8" a="1"/>
  <c r="J11" i="8" s="1"/>
  <c r="J19" i="8" a="1"/>
  <c r="J19" i="8" s="1"/>
  <c r="J27" i="8" a="1"/>
  <c r="J27" i="8" s="1"/>
  <c r="J35" i="8" a="1"/>
  <c r="J35" i="8" s="1"/>
  <c r="J43" i="8" a="1"/>
  <c r="J43" i="8" s="1"/>
  <c r="J51" i="8" a="1"/>
  <c r="J51" i="8" s="1"/>
  <c r="J59" i="8" a="1"/>
  <c r="J59" i="8" s="1"/>
  <c r="J67" i="8" a="1"/>
  <c r="J67" i="8" s="1"/>
  <c r="J75" i="8" a="1"/>
  <c r="J75" i="8" s="1"/>
  <c r="J83" i="8" a="1"/>
  <c r="J83" i="8" s="1"/>
  <c r="J91" i="8" a="1"/>
  <c r="J91" i="8" s="1"/>
  <c r="J99" i="8" a="1"/>
  <c r="J99" i="8" s="1"/>
  <c r="J107" i="8" a="1"/>
  <c r="J107" i="8" s="1"/>
  <c r="J115" i="8" a="1"/>
  <c r="J115" i="8" s="1"/>
  <c r="J123" i="8" a="1"/>
  <c r="J123" i="8" s="1"/>
  <c r="J131" i="8" a="1"/>
  <c r="J131" i="8" s="1"/>
  <c r="J139" i="8" a="1"/>
  <c r="J139" i="8" s="1"/>
  <c r="J147" i="8" a="1"/>
  <c r="J147" i="8" s="1"/>
  <c r="J155" i="8" a="1"/>
  <c r="J155" i="8" s="1"/>
  <c r="J163" i="8" a="1"/>
  <c r="J163" i="8" s="1"/>
  <c r="J171" i="8" a="1"/>
  <c r="J171" i="8" s="1"/>
  <c r="J12" i="8" a="1"/>
  <c r="J12" i="8" s="1"/>
  <c r="J20" i="8" a="1"/>
  <c r="J20" i="8" s="1"/>
  <c r="J28" i="8" a="1"/>
  <c r="J28" i="8" s="1"/>
  <c r="J36" i="8" a="1"/>
  <c r="J36" i="8" s="1"/>
  <c r="J44" i="8" a="1"/>
  <c r="J44" i="8" s="1"/>
  <c r="J52" i="8" a="1"/>
  <c r="J52" i="8" s="1"/>
  <c r="J60" i="8" a="1"/>
  <c r="J60" i="8" s="1"/>
  <c r="J68" i="8" a="1"/>
  <c r="J68" i="8" s="1"/>
  <c r="J76" i="8" a="1"/>
  <c r="J76" i="8" s="1"/>
  <c r="J84" i="8" a="1"/>
  <c r="J84" i="8" s="1"/>
  <c r="J92" i="8" a="1"/>
  <c r="J92" i="8" s="1"/>
  <c r="J100" i="8" a="1"/>
  <c r="J100" i="8" s="1"/>
  <c r="J108" i="8" a="1"/>
  <c r="J108" i="8" s="1"/>
  <c r="J116" i="8" a="1"/>
  <c r="J116" i="8" s="1"/>
  <c r="J124" i="8" a="1"/>
  <c r="J124" i="8" s="1"/>
  <c r="J132" i="8" a="1"/>
  <c r="J132" i="8" s="1"/>
  <c r="J140" i="8" a="1"/>
  <c r="J140" i="8" s="1"/>
  <c r="J148" i="8" a="1"/>
  <c r="J148" i="8" s="1"/>
  <c r="J156" i="8" a="1"/>
  <c r="J156" i="8" s="1"/>
  <c r="J164" i="8" a="1"/>
  <c r="J164" i="8" s="1"/>
  <c r="J172" i="8" a="1"/>
  <c r="J172" i="8" s="1"/>
  <c r="J180" i="8" a="1"/>
  <c r="J180" i="8" s="1"/>
  <c r="J188" i="8" a="1"/>
  <c r="J188" i="8" s="1"/>
  <c r="J196" i="8" a="1"/>
  <c r="J196" i="8" s="1"/>
  <c r="J204" i="8" a="1"/>
  <c r="J204" i="8" s="1"/>
  <c r="J212" i="8" a="1"/>
  <c r="J212" i="8" s="1"/>
  <c r="J220" i="8" a="1"/>
  <c r="J220" i="8" s="1"/>
  <c r="J228" i="8" a="1"/>
  <c r="J228" i="8" s="1"/>
  <c r="J236" i="8" a="1"/>
  <c r="J236" i="8" s="1"/>
  <c r="J244" i="8" a="1"/>
  <c r="J244" i="8" s="1"/>
  <c r="J252" i="8" a="1"/>
  <c r="J252" i="8" s="1"/>
  <c r="J260" i="8" a="1"/>
  <c r="J260" i="8" s="1"/>
  <c r="J203" i="8" a="1"/>
  <c r="J203" i="8" s="1"/>
  <c r="J259" i="8" a="1"/>
  <c r="J259" i="8" s="1"/>
  <c r="J173" i="8" a="1"/>
  <c r="J173" i="8" s="1"/>
  <c r="J181" i="8" a="1"/>
  <c r="J181" i="8" s="1"/>
  <c r="J189" i="8" a="1"/>
  <c r="J189" i="8" s="1"/>
  <c r="J197" i="8" a="1"/>
  <c r="J197" i="8" s="1"/>
  <c r="J205" i="8" a="1"/>
  <c r="J205" i="8" s="1"/>
  <c r="J213" i="8" a="1"/>
  <c r="J213" i="8" s="1"/>
  <c r="J221" i="8" a="1"/>
  <c r="J221" i="8" s="1"/>
  <c r="J229" i="8" a="1"/>
  <c r="J229" i="8" s="1"/>
  <c r="J237" i="8" a="1"/>
  <c r="J237" i="8" s="1"/>
  <c r="J245" i="8" a="1"/>
  <c r="J245" i="8" s="1"/>
  <c r="J253" i="8" a="1"/>
  <c r="J253" i="8" s="1"/>
  <c r="J261" i="8" a="1"/>
  <c r="J261" i="8" s="1"/>
  <c r="J195" i="8" a="1"/>
  <c r="J195" i="8" s="1"/>
  <c r="J243" i="8" a="1"/>
  <c r="J243" i="8" s="1"/>
  <c r="J174" i="8" a="1"/>
  <c r="J174" i="8" s="1"/>
  <c r="J182" i="8" a="1"/>
  <c r="J182" i="8" s="1"/>
  <c r="J190" i="8" a="1"/>
  <c r="J190" i="8" s="1"/>
  <c r="J198" i="8" a="1"/>
  <c r="J198" i="8" s="1"/>
  <c r="J206" i="8" a="1"/>
  <c r="J206" i="8" s="1"/>
  <c r="J214" i="8" a="1"/>
  <c r="J214" i="8" s="1"/>
  <c r="J222" i="8" a="1"/>
  <c r="J222" i="8" s="1"/>
  <c r="J230" i="8" a="1"/>
  <c r="J230" i="8" s="1"/>
  <c r="J238" i="8" a="1"/>
  <c r="J238" i="8" s="1"/>
  <c r="J246" i="8" a="1"/>
  <c r="J246" i="8" s="1"/>
  <c r="J254" i="8" a="1"/>
  <c r="J254" i="8" s="1"/>
  <c r="J262" i="8" a="1"/>
  <c r="J262" i="8" s="1"/>
  <c r="J187" i="8" a="1"/>
  <c r="J187" i="8" s="1"/>
  <c r="J251" i="8" a="1"/>
  <c r="J251" i="8" s="1"/>
  <c r="J175" i="8" a="1"/>
  <c r="J175" i="8" s="1"/>
  <c r="J183" i="8" a="1"/>
  <c r="J183" i="8" s="1"/>
  <c r="J191" i="8" a="1"/>
  <c r="J191" i="8" s="1"/>
  <c r="J199" i="8" a="1"/>
  <c r="J199" i="8" s="1"/>
  <c r="J207" i="8" a="1"/>
  <c r="J207" i="8" s="1"/>
  <c r="J215" i="8" a="1"/>
  <c r="J215" i="8" s="1"/>
  <c r="J223" i="8" a="1"/>
  <c r="J223" i="8" s="1"/>
  <c r="J231" i="8" a="1"/>
  <c r="J231" i="8" s="1"/>
  <c r="J239" i="8" a="1"/>
  <c r="J239" i="8" s="1"/>
  <c r="J247" i="8" a="1"/>
  <c r="J247" i="8" s="1"/>
  <c r="J255" i="8" a="1"/>
  <c r="J255" i="8" s="1"/>
  <c r="J263" i="8" a="1"/>
  <c r="J263" i="8" s="1"/>
  <c r="J257" i="8" a="1"/>
  <c r="J257" i="8" s="1"/>
  <c r="J227" i="8" a="1"/>
  <c r="J227" i="8" s="1"/>
  <c r="J176" i="8" a="1"/>
  <c r="J176" i="8" s="1"/>
  <c r="J184" i="8" a="1"/>
  <c r="J184" i="8" s="1"/>
  <c r="J192" i="8" a="1"/>
  <c r="J192" i="8" s="1"/>
  <c r="J200" i="8" a="1"/>
  <c r="J200" i="8" s="1"/>
  <c r="J208" i="8" a="1"/>
  <c r="J208" i="8" s="1"/>
  <c r="J216" i="8" a="1"/>
  <c r="J216" i="8" s="1"/>
  <c r="J224" i="8" a="1"/>
  <c r="J224" i="8" s="1"/>
  <c r="J232" i="8" a="1"/>
  <c r="J232" i="8" s="1"/>
  <c r="J240" i="8" a="1"/>
  <c r="J240" i="8" s="1"/>
  <c r="J248" i="8" a="1"/>
  <c r="J248" i="8" s="1"/>
  <c r="J256" i="8" a="1"/>
  <c r="J256" i="8" s="1"/>
  <c r="J249" i="8" a="1"/>
  <c r="J249" i="8" s="1"/>
  <c r="J235" i="8" a="1"/>
  <c r="J235" i="8" s="1"/>
  <c r="J177" i="8" a="1"/>
  <c r="J177" i="8" s="1"/>
  <c r="J185" i="8" a="1"/>
  <c r="J185" i="8" s="1"/>
  <c r="J193" i="8" a="1"/>
  <c r="J193" i="8" s="1"/>
  <c r="J201" i="8" a="1"/>
  <c r="J201" i="8" s="1"/>
  <c r="J209" i="8" a="1"/>
  <c r="J209" i="8" s="1"/>
  <c r="J217" i="8" a="1"/>
  <c r="J217" i="8" s="1"/>
  <c r="J225" i="8" a="1"/>
  <c r="J225" i="8" s="1"/>
  <c r="J233" i="8" a="1"/>
  <c r="J233" i="8" s="1"/>
  <c r="J241" i="8" a="1"/>
  <c r="J241" i="8" s="1"/>
  <c r="J211" i="8" a="1"/>
  <c r="J211" i="8" s="1"/>
  <c r="J178" i="8" a="1"/>
  <c r="J178" i="8" s="1"/>
  <c r="J186" i="8" a="1"/>
  <c r="J186" i="8" s="1"/>
  <c r="J194" i="8" a="1"/>
  <c r="J194" i="8" s="1"/>
  <c r="J202" i="8" a="1"/>
  <c r="J202" i="8" s="1"/>
  <c r="J210" i="8" a="1"/>
  <c r="J210" i="8" s="1"/>
  <c r="J218" i="8" a="1"/>
  <c r="J218" i="8" s="1"/>
  <c r="J226" i="8" a="1"/>
  <c r="J226" i="8" s="1"/>
  <c r="J234" i="8" a="1"/>
  <c r="J234" i="8" s="1"/>
  <c r="J242" i="8" a="1"/>
  <c r="J242" i="8" s="1"/>
  <c r="J250" i="8" a="1"/>
  <c r="J250" i="8" s="1"/>
  <c r="J258" i="8" a="1"/>
  <c r="J258" i="8" s="1"/>
  <c r="J179" i="8" a="1"/>
  <c r="J179" i="8" s="1"/>
  <c r="J219" i="8" a="1"/>
  <c r="J219" i="8" s="1"/>
  <c r="H251" i="8" a="1"/>
  <c r="H251" i="8" s="1"/>
  <c r="H259" i="8" a="1"/>
  <c r="H259" i="8" s="1"/>
  <c r="H236" i="8" a="1"/>
  <c r="H236" i="8" s="1"/>
  <c r="H235" i="8" a="1"/>
  <c r="H235" i="8" s="1"/>
  <c r="H228" i="8" a="1"/>
  <c r="H228" i="8" s="1"/>
  <c r="H221" i="8" a="1"/>
  <c r="H221" i="8" s="1"/>
  <c r="H252" i="8" a="1"/>
  <c r="H252" i="8" s="1"/>
  <c r="H237" i="8" a="1"/>
  <c r="H237" i="8" s="1"/>
  <c r="H258" i="8" a="1"/>
  <c r="H258" i="8" s="1"/>
  <c r="H244" i="8" a="1"/>
  <c r="H244" i="8" s="1"/>
  <c r="H234" i="8" a="1"/>
  <c r="H234" i="8" s="1"/>
  <c r="H233" i="8" a="1"/>
  <c r="H233" i="8" s="1"/>
  <c r="H226" i="8" a="1"/>
  <c r="H226" i="8" s="1"/>
  <c r="H219" i="8" a="1"/>
  <c r="H219" i="8" s="1"/>
  <c r="H250" i="8" a="1"/>
  <c r="H250" i="8" s="1"/>
  <c r="H243" i="8" a="1"/>
  <c r="H243" i="8" s="1"/>
  <c r="H263" i="8" a="1"/>
  <c r="H263" i="8" s="1"/>
  <c r="H257" i="8" a="1"/>
  <c r="H257" i="8" s="1"/>
  <c r="H220" i="8" a="1"/>
  <c r="H220" i="8" s="1"/>
  <c r="H225" i="8" a="1"/>
  <c r="H225" i="8" s="1"/>
  <c r="H218" i="8" a="1"/>
  <c r="H218" i="8" s="1"/>
  <c r="H249" i="8" a="1"/>
  <c r="H249" i="8" s="1"/>
  <c r="H242" i="8" a="1"/>
  <c r="H242" i="8" s="1"/>
  <c r="H262" i="8" a="1"/>
  <c r="H262" i="8" s="1"/>
  <c r="H256" i="8" a="1"/>
  <c r="H256" i="8" s="1"/>
  <c r="H232" i="8" a="1"/>
  <c r="H232" i="8" s="1"/>
  <c r="H224" i="8" a="1"/>
  <c r="H224" i="8" s="1"/>
  <c r="H248" i="8" a="1"/>
  <c r="H248" i="8" s="1"/>
  <c r="H241" i="8" a="1"/>
  <c r="H241" i="8" s="1"/>
  <c r="H255" i="8" a="1"/>
  <c r="H255" i="8" s="1"/>
  <c r="H227" i="8" a="1"/>
  <c r="H227" i="8" s="1"/>
  <c r="H231" i="8" a="1"/>
  <c r="H231" i="8" s="1"/>
  <c r="H247" i="8" a="1"/>
  <c r="H247" i="8" s="1"/>
  <c r="H240" i="8" a="1"/>
  <c r="H240" i="8" s="1"/>
  <c r="H261" i="8" a="1"/>
  <c r="H261" i="8" s="1"/>
  <c r="H254" i="8" a="1"/>
  <c r="H254" i="8" s="1"/>
  <c r="H230" i="8" a="1"/>
  <c r="H230" i="8" s="1"/>
  <c r="H223" i="8" a="1"/>
  <c r="H223" i="8" s="1"/>
  <c r="H246" i="8" a="1"/>
  <c r="H246" i="8" s="1"/>
  <c r="H239" i="8" a="1"/>
  <c r="H239" i="8" s="1"/>
  <c r="H260" i="8" a="1"/>
  <c r="H260" i="8" s="1"/>
  <c r="H229" i="8" a="1"/>
  <c r="H229" i="8" s="1"/>
  <c r="H222" i="8" a="1"/>
  <c r="H222" i="8" s="1"/>
  <c r="H253" i="8" a="1"/>
  <c r="H253" i="8" s="1"/>
  <c r="H245" i="8" a="1"/>
  <c r="H245" i="8" s="1"/>
  <c r="H238" i="8" a="1"/>
  <c r="H238" i="8" s="1"/>
  <c r="H206" i="8" a="1"/>
  <c r="H206" i="8" s="1"/>
  <c r="H202" i="8" a="1"/>
  <c r="H202" i="8" s="1"/>
  <c r="H214" i="8" a="1"/>
  <c r="H214" i="8" s="1"/>
  <c r="H210" i="8" a="1"/>
  <c r="H210" i="8" s="1"/>
  <c r="H213" i="8" a="1"/>
  <c r="H213" i="8" s="1"/>
  <c r="H209" i="8" a="1"/>
  <c r="H209" i="8" s="1"/>
  <c r="H205" i="8" a="1"/>
  <c r="H205" i="8" s="1"/>
  <c r="H217" i="8" a="1"/>
  <c r="H217" i="8" s="1"/>
  <c r="H208" i="8" a="1"/>
  <c r="H208" i="8" s="1"/>
  <c r="H204" i="8" a="1"/>
  <c r="H204" i="8" s="1"/>
  <c r="H216" i="8" a="1"/>
  <c r="H216" i="8" s="1"/>
  <c r="H212" i="8" a="1"/>
  <c r="H212" i="8" s="1"/>
  <c r="H215" i="8" a="1"/>
  <c r="H215" i="8" s="1"/>
  <c r="H207" i="8" a="1"/>
  <c r="H207" i="8" s="1"/>
  <c r="H203" i="8" a="1"/>
  <c r="H203" i="8" s="1"/>
  <c r="H211" i="8" a="1"/>
  <c r="H211" i="8" s="1"/>
  <c r="H200" i="8" a="1"/>
  <c r="H200" i="8" s="1"/>
  <c r="H196" i="8" a="1"/>
  <c r="H196" i="8" s="1"/>
  <c r="H201" i="8" a="1"/>
  <c r="H201" i="8" s="1"/>
  <c r="H198" i="8" a="1"/>
  <c r="H198" i="8" s="1"/>
  <c r="H197" i="8" a="1"/>
  <c r="H197" i="8" s="1"/>
  <c r="H188" i="8" a="1"/>
  <c r="H188" i="8" s="1"/>
  <c r="H159" i="8" a="1"/>
  <c r="H159" i="8" s="1"/>
  <c r="H195" i="8" a="1"/>
  <c r="H195" i="8" s="1"/>
  <c r="H172" i="8" a="1"/>
  <c r="H172" i="8" s="1"/>
  <c r="H194" i="8" a="1"/>
  <c r="H194" i="8" s="1"/>
  <c r="H193" i="8" a="1"/>
  <c r="H193" i="8" s="1"/>
  <c r="H199" i="8" a="1"/>
  <c r="H199" i="8" s="1"/>
  <c r="H192" i="8" a="1"/>
  <c r="H192" i="8" s="1"/>
  <c r="H185" i="8" a="1"/>
  <c r="H185" i="8" s="1"/>
  <c r="H179" i="8" a="1"/>
  <c r="H179" i="8" s="1"/>
  <c r="H147" i="8" a="1"/>
  <c r="H147" i="8" s="1"/>
  <c r="H191" i="8" a="1"/>
  <c r="H191" i="8" s="1"/>
  <c r="H184" i="8" a="1"/>
  <c r="H184" i="8" s="1"/>
  <c r="H178" i="8" a="1"/>
  <c r="H178" i="8" s="1"/>
  <c r="H165" i="8" a="1"/>
  <c r="H165" i="8" s="1"/>
  <c r="H118" i="8" a="1"/>
  <c r="H118" i="8" s="1"/>
  <c r="H190" i="8" a="1"/>
  <c r="H190" i="8" s="1"/>
  <c r="H177" i="8" a="1"/>
  <c r="H177" i="8" s="1"/>
  <c r="H171" i="8" a="1"/>
  <c r="H171" i="8" s="1"/>
  <c r="H164" i="8" a="1"/>
  <c r="H164" i="8" s="1"/>
  <c r="H158" i="8" a="1"/>
  <c r="H158" i="8" s="1"/>
  <c r="H189" i="8" a="1"/>
  <c r="H189" i="8" s="1"/>
  <c r="H183" i="8" a="1"/>
  <c r="H183" i="8" s="1"/>
  <c r="H176" i="8" a="1"/>
  <c r="H176" i="8" s="1"/>
  <c r="H170" i="8" a="1"/>
  <c r="H170" i="8" s="1"/>
  <c r="H157" i="8" a="1"/>
  <c r="H157" i="8" s="1"/>
  <c r="H156" i="8" a="1"/>
  <c r="H156" i="8" s="1"/>
  <c r="H182" i="8" a="1"/>
  <c r="H182" i="8" s="1"/>
  <c r="H169" i="8" a="1"/>
  <c r="H169" i="8" s="1"/>
  <c r="H181" i="8" a="1"/>
  <c r="H181" i="8" s="1"/>
  <c r="H168" i="8" a="1"/>
  <c r="H168" i="8" s="1"/>
  <c r="H162" i="8" a="1"/>
  <c r="H162" i="8" s="1"/>
  <c r="H175" i="8" a="1"/>
  <c r="H175" i="8" s="1"/>
  <c r="H187" i="8" a="1"/>
  <c r="H187" i="8" s="1"/>
  <c r="H180" i="8" a="1"/>
  <c r="H180" i="8" s="1"/>
  <c r="H174" i="8" a="1"/>
  <c r="H174" i="8" s="1"/>
  <c r="H161" i="8" a="1"/>
  <c r="H161" i="8" s="1"/>
  <c r="H163" i="8" a="1"/>
  <c r="H163" i="8" s="1"/>
  <c r="H186" i="8" a="1"/>
  <c r="H186" i="8" s="1"/>
  <c r="H173" i="8" a="1"/>
  <c r="H173" i="8" s="1"/>
  <c r="H167" i="8" a="1"/>
  <c r="H167" i="8" s="1"/>
  <c r="H160" i="8" a="1"/>
  <c r="H160" i="8" s="1"/>
  <c r="H166" i="8" a="1"/>
  <c r="H166" i="8" s="1"/>
  <c r="H136" i="8" a="1"/>
  <c r="H136" i="8" s="1"/>
  <c r="H146" i="8" a="1"/>
  <c r="H146" i="8" s="1"/>
  <c r="H116" i="8" a="1"/>
  <c r="H116" i="8" s="1"/>
  <c r="H145" i="8" a="1"/>
  <c r="H145" i="8" s="1"/>
  <c r="H151" i="8" a="1"/>
  <c r="H151" i="8" s="1"/>
  <c r="H144" i="8" a="1"/>
  <c r="H144" i="8" s="1"/>
  <c r="H139" i="8" a="1"/>
  <c r="H139" i="8" s="1"/>
  <c r="H133" i="8" a="1"/>
  <c r="H133" i="8" s="1"/>
  <c r="H128" i="8" a="1"/>
  <c r="H128" i="8" s="1"/>
  <c r="H123" i="8" a="1"/>
  <c r="H123" i="8" s="1"/>
  <c r="H117" i="8" a="1"/>
  <c r="H117" i="8" s="1"/>
  <c r="H154" i="8" a="1"/>
  <c r="H154" i="8" s="1"/>
  <c r="H153" i="8" a="1"/>
  <c r="H153" i="8" s="1"/>
  <c r="H111" i="8" a="1"/>
  <c r="H111" i="8" s="1"/>
  <c r="H150" i="8" a="1"/>
  <c r="H150" i="8" s="1"/>
  <c r="H138" i="8" a="1"/>
  <c r="H138" i="8" s="1"/>
  <c r="H122" i="8" a="1"/>
  <c r="H122" i="8" s="1"/>
  <c r="H143" i="8" a="1"/>
  <c r="H143" i="8" s="1"/>
  <c r="H137" i="8" a="1"/>
  <c r="H137" i="8" s="1"/>
  <c r="H132" i="8" a="1"/>
  <c r="H132" i="8" s="1"/>
  <c r="H127" i="8" a="1"/>
  <c r="H127" i="8" s="1"/>
  <c r="H121" i="8" a="1"/>
  <c r="H121" i="8" s="1"/>
  <c r="H149" i="8" a="1"/>
  <c r="H149" i="8" s="1"/>
  <c r="H155" i="8" a="1"/>
  <c r="H155" i="8" s="1"/>
  <c r="H148" i="8" a="1"/>
  <c r="H148" i="8" s="1"/>
  <c r="H142" i="8" a="1"/>
  <c r="H142" i="8" s="1"/>
  <c r="H126" i="8" a="1"/>
  <c r="H126" i="8" s="1"/>
  <c r="H125" i="8" a="1"/>
  <c r="H125" i="8" s="1"/>
  <c r="H120" i="8" a="1"/>
  <c r="H120" i="8" s="1"/>
  <c r="H130" i="8" a="1"/>
  <c r="H130" i="8" s="1"/>
  <c r="H141" i="8" a="1"/>
  <c r="H141" i="8" s="1"/>
  <c r="H152" i="8" a="1"/>
  <c r="H152" i="8" s="1"/>
  <c r="H135" i="8" a="1"/>
  <c r="H135" i="8" s="1"/>
  <c r="H129" i="8" a="1"/>
  <c r="H129" i="8" s="1"/>
  <c r="H124" i="8" a="1"/>
  <c r="H124" i="8" s="1"/>
  <c r="H119" i="8" a="1"/>
  <c r="H119" i="8" s="1"/>
  <c r="H131" i="8" a="1"/>
  <c r="H131" i="8" s="1"/>
  <c r="H140" i="8" a="1"/>
  <c r="H140" i="8" s="1"/>
  <c r="H134" i="8" a="1"/>
  <c r="H134" i="8" s="1"/>
  <c r="H115" i="8" a="1"/>
  <c r="H115" i="8" s="1"/>
  <c r="H101" i="8" a="1"/>
  <c r="H101" i="8" s="1"/>
  <c r="H114" i="8" a="1"/>
  <c r="H114" i="8" s="1"/>
  <c r="H106" i="8" a="1"/>
  <c r="H106" i="8" s="1"/>
  <c r="H112" i="8" a="1"/>
  <c r="H112" i="8" s="1"/>
  <c r="H113" i="8" a="1"/>
  <c r="H113" i="8" s="1"/>
  <c r="H105" i="8" a="1"/>
  <c r="H105" i="8" s="1"/>
  <c r="H110" i="8" a="1"/>
  <c r="H110" i="8" s="1"/>
  <c r="H109" i="8" a="1"/>
  <c r="H109" i="8" s="1"/>
  <c r="H108" i="8" a="1"/>
  <c r="H108" i="8" s="1"/>
  <c r="H102" i="8" a="1"/>
  <c r="H102" i="8" s="1"/>
  <c r="H107" i="8" a="1"/>
  <c r="H107" i="8" s="1"/>
  <c r="H96" i="8" a="1"/>
  <c r="H96" i="8" s="1"/>
  <c r="H104" i="8" a="1"/>
  <c r="H104" i="8" s="1"/>
  <c r="H100" i="8" a="1"/>
  <c r="H100" i="8" s="1"/>
  <c r="H99" i="8" a="1"/>
  <c r="H99" i="8" s="1"/>
  <c r="H103" i="8" a="1"/>
  <c r="H103" i="8" s="1"/>
  <c r="H95" i="8" a="1"/>
  <c r="H95" i="8" s="1"/>
  <c r="H94" i="8" a="1"/>
  <c r="H94" i="8" s="1"/>
  <c r="H98" i="8" a="1"/>
  <c r="H98" i="8" s="1"/>
  <c r="H97" i="8" a="1"/>
  <c r="H97" i="8" s="1"/>
  <c r="H4" i="8" a="1"/>
  <c r="H4" i="8" s="1"/>
  <c r="H16" i="8" a="1"/>
  <c r="H16" i="8" s="1"/>
  <c r="H24" i="8" a="1"/>
  <c r="H24" i="8" s="1"/>
  <c r="H32" i="8" a="1"/>
  <c r="H32" i="8" s="1"/>
  <c r="H40" i="8" a="1"/>
  <c r="H40" i="8" s="1"/>
  <c r="H48" i="8" a="1"/>
  <c r="H48" i="8" s="1"/>
  <c r="H56" i="8" a="1"/>
  <c r="H56" i="8" s="1"/>
  <c r="H64" i="8" a="1"/>
  <c r="H64" i="8" s="1"/>
  <c r="H72" i="8" a="1"/>
  <c r="H72" i="8" s="1"/>
  <c r="H80" i="8" a="1"/>
  <c r="H80" i="8" s="1"/>
  <c r="H88" i="8" a="1"/>
  <c r="H88" i="8" s="1"/>
  <c r="H37" i="8" a="1"/>
  <c r="H37" i="8" s="1"/>
  <c r="H57" i="8" a="1"/>
  <c r="H57" i="8" s="1"/>
  <c r="H73" i="8" a="1"/>
  <c r="H73" i="8" s="1"/>
  <c r="H89" i="8" a="1"/>
  <c r="H89" i="8" s="1"/>
  <c r="H9" i="8" a="1"/>
  <c r="H9" i="8" s="1"/>
  <c r="H13" i="8" a="1"/>
  <c r="H13" i="8" s="1"/>
  <c r="H21" i="8" a="1"/>
  <c r="H21" i="8" s="1"/>
  <c r="H29" i="8" a="1"/>
  <c r="H29" i="8" s="1"/>
  <c r="H45" i="8" a="1"/>
  <c r="H45" i="8" s="1"/>
  <c r="H61" i="8" a="1"/>
  <c r="H61" i="8" s="1"/>
  <c r="H77" i="8" a="1"/>
  <c r="H77" i="8" s="1"/>
  <c r="H93" i="8" a="1"/>
  <c r="H93" i="8" s="1"/>
  <c r="H5" i="8" a="1"/>
  <c r="H5" i="8" s="1"/>
  <c r="H17" i="8" a="1"/>
  <c r="H17" i="8" s="1"/>
  <c r="H25" i="8" a="1"/>
  <c r="H25" i="8" s="1"/>
  <c r="H33" i="8" a="1"/>
  <c r="H33" i="8" s="1"/>
  <c r="H49" i="8" a="1"/>
  <c r="H49" i="8" s="1"/>
  <c r="H65" i="8" a="1"/>
  <c r="H65" i="8" s="1"/>
  <c r="H81" i="8" a="1"/>
  <c r="H81" i="8" s="1"/>
  <c r="H10" i="8" a="1"/>
  <c r="H10" i="8" s="1"/>
  <c r="H14" i="8" a="1"/>
  <c r="H14" i="8" s="1"/>
  <c r="H22" i="8" a="1"/>
  <c r="H22" i="8" s="1"/>
  <c r="H30" i="8" a="1"/>
  <c r="H30" i="8" s="1"/>
  <c r="H38" i="8" a="1"/>
  <c r="H38" i="8" s="1"/>
  <c r="H46" i="8" a="1"/>
  <c r="H46" i="8" s="1"/>
  <c r="H54" i="8" a="1"/>
  <c r="H54" i="8" s="1"/>
  <c r="H62" i="8" a="1"/>
  <c r="H62" i="8" s="1"/>
  <c r="H70" i="8" a="1"/>
  <c r="H70" i="8" s="1"/>
  <c r="H78" i="8" a="1"/>
  <c r="H78" i="8" s="1"/>
  <c r="H86" i="8" a="1"/>
  <c r="H86" i="8" s="1"/>
  <c r="H43" i="8" a="1"/>
  <c r="H43" i="8" s="1"/>
  <c r="H55" i="8" a="1"/>
  <c r="H55" i="8" s="1"/>
  <c r="H71" i="8" a="1"/>
  <c r="H71" i="8" s="1"/>
  <c r="H87" i="8" a="1"/>
  <c r="H87" i="8" s="1"/>
  <c r="H6" i="8" a="1"/>
  <c r="H6" i="8" s="1"/>
  <c r="H18" i="8" a="1"/>
  <c r="H18" i="8" s="1"/>
  <c r="H26" i="8" a="1"/>
  <c r="H26" i="8" s="1"/>
  <c r="H34" i="8" a="1"/>
  <c r="H34" i="8" s="1"/>
  <c r="H42" i="8" a="1"/>
  <c r="H42" i="8" s="1"/>
  <c r="H50" i="8" a="1"/>
  <c r="H50" i="8" s="1"/>
  <c r="H58" i="8" a="1"/>
  <c r="H58" i="8" s="1"/>
  <c r="H66" i="8" a="1"/>
  <c r="H66" i="8" s="1"/>
  <c r="H74" i="8" a="1"/>
  <c r="H74" i="8" s="1"/>
  <c r="H82" i="8" a="1"/>
  <c r="H82" i="8" s="1"/>
  <c r="H90" i="8" a="1"/>
  <c r="H90" i="8" s="1"/>
  <c r="H39" i="8" a="1"/>
  <c r="H39" i="8" s="1"/>
  <c r="H59" i="8" a="1"/>
  <c r="H59" i="8" s="1"/>
  <c r="H75" i="8" a="1"/>
  <c r="H75" i="8" s="1"/>
  <c r="H91" i="8" a="1"/>
  <c r="H91" i="8" s="1"/>
  <c r="H11" i="8" a="1"/>
  <c r="H11" i="8" s="1"/>
  <c r="H15" i="8" a="1"/>
  <c r="H15" i="8" s="1"/>
  <c r="H23" i="8" a="1"/>
  <c r="H23" i="8" s="1"/>
  <c r="H31" i="8" a="1"/>
  <c r="H31" i="8" s="1"/>
  <c r="H47" i="8" a="1"/>
  <c r="H47" i="8" s="1"/>
  <c r="H63" i="8" a="1"/>
  <c r="H63" i="8" s="1"/>
  <c r="H79" i="8" a="1"/>
  <c r="H79" i="8" s="1"/>
  <c r="H7" i="8" a="1"/>
  <c r="H7" i="8" s="1"/>
  <c r="H19" i="8" a="1"/>
  <c r="H19" i="8" s="1"/>
  <c r="H27" i="8" a="1"/>
  <c r="H27" i="8" s="1"/>
  <c r="H35" i="8" a="1"/>
  <c r="H35" i="8" s="1"/>
  <c r="H51" i="8" a="1"/>
  <c r="H51" i="8" s="1"/>
  <c r="H67" i="8" a="1"/>
  <c r="H67" i="8" s="1"/>
  <c r="H83" i="8" a="1"/>
  <c r="H83" i="8" s="1"/>
  <c r="H8" i="8" a="1"/>
  <c r="H8" i="8" s="1"/>
  <c r="H12" i="8" a="1"/>
  <c r="H12" i="8" s="1"/>
  <c r="H20" i="8" a="1"/>
  <c r="H20" i="8" s="1"/>
  <c r="H28" i="8" a="1"/>
  <c r="H28" i="8" s="1"/>
  <c r="H36" i="8" a="1"/>
  <c r="H36" i="8" s="1"/>
  <c r="H44" i="8" a="1"/>
  <c r="H44" i="8" s="1"/>
  <c r="H52" i="8" a="1"/>
  <c r="H52" i="8" s="1"/>
  <c r="H60" i="8" a="1"/>
  <c r="H60" i="8" s="1"/>
  <c r="H68" i="8" a="1"/>
  <c r="H68" i="8" s="1"/>
  <c r="H76" i="8" a="1"/>
  <c r="H76" i="8" s="1"/>
  <c r="H84" i="8" a="1"/>
  <c r="H84" i="8" s="1"/>
  <c r="H92" i="8" a="1"/>
  <c r="H92" i="8" s="1"/>
  <c r="H41" i="8" a="1"/>
  <c r="H41" i="8" s="1"/>
  <c r="H53" i="8" a="1"/>
  <c r="H53" i="8" s="1"/>
  <c r="H69" i="8" a="1"/>
  <c r="H69" i="8" s="1"/>
  <c r="H85" i="8" a="1"/>
  <c r="H85" i="8" s="1"/>
  <c r="H4" i="34"/>
  <c r="H4" i="33"/>
  <c r="H4" i="32"/>
  <c r="H4" i="30"/>
  <c r="H4" i="14"/>
  <c r="G4" i="32" l="1" a="1"/>
  <c r="G4" i="32" s="1"/>
  <c r="G96" i="32" a="1"/>
  <c r="G96" i="32" s="1"/>
  <c r="G97" i="32" a="1"/>
  <c r="G97" i="32" s="1"/>
  <c r="G105" i="32" a="1"/>
  <c r="G105" i="32" s="1"/>
  <c r="G113" i="32" a="1"/>
  <c r="G113" i="32" s="1"/>
  <c r="G121" i="32" a="1"/>
  <c r="G121" i="32" s="1"/>
  <c r="G129" i="32" a="1"/>
  <c r="G129" i="32" s="1"/>
  <c r="G106" i="32" a="1"/>
  <c r="G106" i="32" s="1"/>
  <c r="G114" i="32" a="1"/>
  <c r="G114" i="32" s="1"/>
  <c r="G122" i="32" a="1"/>
  <c r="G122" i="32" s="1"/>
  <c r="G130" i="32" a="1"/>
  <c r="G130" i="32" s="1"/>
  <c r="G124" i="32" a="1"/>
  <c r="G124" i="32" s="1"/>
  <c r="G126" i="32" a="1"/>
  <c r="G126" i="32" s="1"/>
  <c r="G98" i="32" a="1"/>
  <c r="G98" i="32" s="1"/>
  <c r="G99" i="32" a="1"/>
  <c r="G99" i="32" s="1"/>
  <c r="G107" i="32" a="1"/>
  <c r="G107" i="32" s="1"/>
  <c r="G115" i="32" a="1"/>
  <c r="G115" i="32" s="1"/>
  <c r="G123" i="32" a="1"/>
  <c r="G123" i="32" s="1"/>
  <c r="G131" i="32" a="1"/>
  <c r="G131" i="32" s="1"/>
  <c r="G132" i="32" a="1"/>
  <c r="G132" i="32" s="1"/>
  <c r="G134" i="32" a="1"/>
  <c r="G134" i="32" s="1"/>
  <c r="G100" i="32" a="1"/>
  <c r="G100" i="32" s="1"/>
  <c r="G108" i="32" a="1"/>
  <c r="G108" i="32" s="1"/>
  <c r="G102" i="32" a="1"/>
  <c r="G102" i="32" s="1"/>
  <c r="G101" i="32" a="1"/>
  <c r="G101" i="32" s="1"/>
  <c r="G109" i="32" a="1"/>
  <c r="G109" i="32" s="1"/>
  <c r="G117" i="32" a="1"/>
  <c r="G117" i="32" s="1"/>
  <c r="G125" i="32" a="1"/>
  <c r="G125" i="32" s="1"/>
  <c r="G133" i="32" a="1"/>
  <c r="G133" i="32" s="1"/>
  <c r="G110" i="32" a="1"/>
  <c r="G110" i="32" s="1"/>
  <c r="G94" i="32" a="1"/>
  <c r="G94" i="32" s="1"/>
  <c r="G95" i="32" a="1"/>
  <c r="G95" i="32" s="1"/>
  <c r="G103" i="32" a="1"/>
  <c r="G103" i="32" s="1"/>
  <c r="G111" i="32" a="1"/>
  <c r="G111" i="32" s="1"/>
  <c r="G119" i="32" a="1"/>
  <c r="G119" i="32" s="1"/>
  <c r="G127" i="32" a="1"/>
  <c r="G127" i="32" s="1"/>
  <c r="G104" i="32" a="1"/>
  <c r="G104" i="32" s="1"/>
  <c r="G112" i="32" a="1"/>
  <c r="G112" i="32" s="1"/>
  <c r="G120" i="32" a="1"/>
  <c r="G120" i="32" s="1"/>
  <c r="G128" i="32" a="1"/>
  <c r="G128" i="32" s="1"/>
  <c r="G116" i="32" a="1"/>
  <c r="G116" i="32" s="1"/>
  <c r="G118" i="32" a="1"/>
  <c r="G118" i="32" s="1"/>
  <c r="G6" i="33" a="1"/>
  <c r="G6" i="33" s="1"/>
  <c r="G94" i="33" a="1"/>
  <c r="G94" i="33" s="1"/>
  <c r="G102" i="33" a="1"/>
  <c r="G102" i="33" s="1"/>
  <c r="G110" i="33" a="1"/>
  <c r="G110" i="33" s="1"/>
  <c r="G118" i="33" a="1"/>
  <c r="G118" i="33" s="1"/>
  <c r="G126" i="33" a="1"/>
  <c r="G126" i="33" s="1"/>
  <c r="G134" i="33" a="1"/>
  <c r="G134" i="33" s="1"/>
  <c r="G95" i="33" a="1"/>
  <c r="G95" i="33" s="1"/>
  <c r="G103" i="33" a="1"/>
  <c r="G103" i="33" s="1"/>
  <c r="G111" i="33" a="1"/>
  <c r="G111" i="33" s="1"/>
  <c r="G119" i="33" a="1"/>
  <c r="G119" i="33" s="1"/>
  <c r="G127" i="33" a="1"/>
  <c r="G127" i="33" s="1"/>
  <c r="G96" i="33" a="1"/>
  <c r="G96" i="33" s="1"/>
  <c r="G104" i="33" a="1"/>
  <c r="G104" i="33" s="1"/>
  <c r="G112" i="33" a="1"/>
  <c r="G112" i="33" s="1"/>
  <c r="G120" i="33" a="1"/>
  <c r="G120" i="33" s="1"/>
  <c r="G128" i="33" a="1"/>
  <c r="G128" i="33" s="1"/>
  <c r="G97" i="33" a="1"/>
  <c r="G97" i="33" s="1"/>
  <c r="G105" i="33" a="1"/>
  <c r="G105" i="33" s="1"/>
  <c r="G113" i="33" a="1"/>
  <c r="G113" i="33" s="1"/>
  <c r="G121" i="33" a="1"/>
  <c r="G121" i="33" s="1"/>
  <c r="G129" i="33" a="1"/>
  <c r="G129" i="33" s="1"/>
  <c r="G98" i="33" a="1"/>
  <c r="G98" i="33" s="1"/>
  <c r="G106" i="33" a="1"/>
  <c r="G106" i="33" s="1"/>
  <c r="G114" i="33" a="1"/>
  <c r="G114" i="33" s="1"/>
  <c r="G122" i="33" a="1"/>
  <c r="G122" i="33" s="1"/>
  <c r="G130" i="33" a="1"/>
  <c r="G130" i="33" s="1"/>
  <c r="G99" i="33" a="1"/>
  <c r="G99" i="33" s="1"/>
  <c r="G107" i="33" a="1"/>
  <c r="G107" i="33" s="1"/>
  <c r="G115" i="33" a="1"/>
  <c r="G115" i="33" s="1"/>
  <c r="G123" i="33" a="1"/>
  <c r="G123" i="33" s="1"/>
  <c r="G131" i="33" a="1"/>
  <c r="G131" i="33" s="1"/>
  <c r="G100" i="33" a="1"/>
  <c r="G100" i="33" s="1"/>
  <c r="G108" i="33" a="1"/>
  <c r="G108" i="33" s="1"/>
  <c r="G116" i="33" a="1"/>
  <c r="G116" i="33" s="1"/>
  <c r="G124" i="33" a="1"/>
  <c r="G124" i="33" s="1"/>
  <c r="G132" i="33" a="1"/>
  <c r="G132" i="33" s="1"/>
  <c r="G101" i="33" a="1"/>
  <c r="G101" i="33" s="1"/>
  <c r="G109" i="33" a="1"/>
  <c r="G109" i="33" s="1"/>
  <c r="G117" i="33" a="1"/>
  <c r="G117" i="33" s="1"/>
  <c r="G125" i="33" a="1"/>
  <c r="G125" i="33" s="1"/>
  <c r="G133" i="33" a="1"/>
  <c r="G133" i="33" s="1"/>
  <c r="G4" i="34" a="1"/>
  <c r="G4" i="34" s="1"/>
  <c r="G100" i="34" a="1"/>
  <c r="G100" i="34" s="1"/>
  <c r="G108" i="34" a="1"/>
  <c r="G108" i="34" s="1"/>
  <c r="G116" i="34" a="1"/>
  <c r="G116" i="34" s="1"/>
  <c r="G124" i="34" a="1"/>
  <c r="G124" i="34" s="1"/>
  <c r="G132" i="34" a="1"/>
  <c r="G132" i="34" s="1"/>
  <c r="G127" i="34" a="1"/>
  <c r="G127" i="34" s="1"/>
  <c r="G106" i="34" a="1"/>
  <c r="G106" i="34" s="1"/>
  <c r="G101" i="34" a="1"/>
  <c r="G101" i="34" s="1"/>
  <c r="G109" i="34" a="1"/>
  <c r="G109" i="34" s="1"/>
  <c r="G117" i="34" a="1"/>
  <c r="G117" i="34" s="1"/>
  <c r="G125" i="34" a="1"/>
  <c r="G125" i="34" s="1"/>
  <c r="G133" i="34" a="1"/>
  <c r="G133" i="34" s="1"/>
  <c r="G111" i="34" a="1"/>
  <c r="G111" i="34" s="1"/>
  <c r="G114" i="34" a="1"/>
  <c r="G114" i="34" s="1"/>
  <c r="G94" i="34" a="1"/>
  <c r="G94" i="34" s="1"/>
  <c r="G102" i="34" a="1"/>
  <c r="G102" i="34" s="1"/>
  <c r="G110" i="34" a="1"/>
  <c r="G110" i="34" s="1"/>
  <c r="G118" i="34" a="1"/>
  <c r="G118" i="34" s="1"/>
  <c r="G126" i="34" a="1"/>
  <c r="G126" i="34" s="1"/>
  <c r="G134" i="34" a="1"/>
  <c r="G134" i="34" s="1"/>
  <c r="G103" i="34" a="1"/>
  <c r="G103" i="34" s="1"/>
  <c r="G95" i="34" a="1"/>
  <c r="G95" i="34" s="1"/>
  <c r="G96" i="34" a="1"/>
  <c r="G96" i="34" s="1"/>
  <c r="G104" i="34" a="1"/>
  <c r="G104" i="34" s="1"/>
  <c r="G112" i="34" a="1"/>
  <c r="G112" i="34" s="1"/>
  <c r="G120" i="34" a="1"/>
  <c r="G120" i="34" s="1"/>
  <c r="G128" i="34" a="1"/>
  <c r="G128" i="34" s="1"/>
  <c r="G105" i="34" a="1"/>
  <c r="G105" i="34" s="1"/>
  <c r="G113" i="34" a="1"/>
  <c r="G113" i="34" s="1"/>
  <c r="G121" i="34" a="1"/>
  <c r="G121" i="34" s="1"/>
  <c r="G129" i="34" a="1"/>
  <c r="G129" i="34" s="1"/>
  <c r="G130" i="34" a="1"/>
  <c r="G130" i="34" s="1"/>
  <c r="G97" i="34" a="1"/>
  <c r="G97" i="34" s="1"/>
  <c r="G98" i="34" a="1"/>
  <c r="G98" i="34" s="1"/>
  <c r="G99" i="34" a="1"/>
  <c r="G99" i="34" s="1"/>
  <c r="G107" i="34" a="1"/>
  <c r="G107" i="34" s="1"/>
  <c r="G115" i="34" a="1"/>
  <c r="G115" i="34" s="1"/>
  <c r="G123" i="34" a="1"/>
  <c r="G123" i="34" s="1"/>
  <c r="G131" i="34" a="1"/>
  <c r="G131" i="34" s="1"/>
  <c r="G119" i="34" a="1"/>
  <c r="G119" i="34" s="1"/>
  <c r="G122" i="34" a="1"/>
  <c r="G122" i="34" s="1"/>
  <c r="G4" i="14" a="1"/>
  <c r="G4" i="14" s="1"/>
  <c r="G113" i="14" a="1"/>
  <c r="G113" i="14" s="1"/>
  <c r="G98" i="14" a="1"/>
  <c r="G98" i="14" s="1"/>
  <c r="G106" i="14" a="1"/>
  <c r="G106" i="14" s="1"/>
  <c r="G114" i="14" a="1"/>
  <c r="G114" i="14" s="1"/>
  <c r="G122" i="14" a="1"/>
  <c r="G122" i="14" s="1"/>
  <c r="G130" i="14" a="1"/>
  <c r="G130" i="14" s="1"/>
  <c r="G125" i="14" a="1"/>
  <c r="G125" i="14" s="1"/>
  <c r="G94" i="14" a="1"/>
  <c r="G94" i="14" s="1"/>
  <c r="G102" i="14" a="1"/>
  <c r="G102" i="14" s="1"/>
  <c r="G118" i="14" a="1"/>
  <c r="G118" i="14" s="1"/>
  <c r="G134" i="14" a="1"/>
  <c r="G134" i="14" s="1"/>
  <c r="G96" i="14" a="1"/>
  <c r="G96" i="14" s="1"/>
  <c r="G128" i="14" a="1"/>
  <c r="G128" i="14" s="1"/>
  <c r="G105" i="14" a="1"/>
  <c r="G105" i="14" s="1"/>
  <c r="G99" i="14" a="1"/>
  <c r="G99" i="14" s="1"/>
  <c r="G107" i="14" a="1"/>
  <c r="G107" i="14" s="1"/>
  <c r="G115" i="14" a="1"/>
  <c r="G115" i="14" s="1"/>
  <c r="G123" i="14" a="1"/>
  <c r="G123" i="14" s="1"/>
  <c r="G131" i="14" a="1"/>
  <c r="G131" i="14" s="1"/>
  <c r="G101" i="14" a="1"/>
  <c r="G101" i="14" s="1"/>
  <c r="G109" i="14" a="1"/>
  <c r="G109" i="14" s="1"/>
  <c r="G126" i="14" a="1"/>
  <c r="G126" i="14" s="1"/>
  <c r="G120" i="14" a="1"/>
  <c r="G120" i="14" s="1"/>
  <c r="G100" i="14" a="1"/>
  <c r="G100" i="14" s="1"/>
  <c r="G108" i="14" a="1"/>
  <c r="G108" i="14" s="1"/>
  <c r="G116" i="14" a="1"/>
  <c r="G116" i="14" s="1"/>
  <c r="G124" i="14" a="1"/>
  <c r="G124" i="14" s="1"/>
  <c r="G132" i="14" a="1"/>
  <c r="G132" i="14" s="1"/>
  <c r="G133" i="14" a="1"/>
  <c r="G133" i="14" s="1"/>
  <c r="G110" i="14" a="1"/>
  <c r="G110" i="14" s="1"/>
  <c r="G104" i="14" a="1"/>
  <c r="G104" i="14" s="1"/>
  <c r="G112" i="14" a="1"/>
  <c r="G112" i="14" s="1"/>
  <c r="G97" i="14" a="1"/>
  <c r="G97" i="14" s="1"/>
  <c r="G121" i="14" a="1"/>
  <c r="G121" i="14" s="1"/>
  <c r="G117" i="14" a="1"/>
  <c r="G117" i="14" s="1"/>
  <c r="G129" i="14" a="1"/>
  <c r="G129" i="14" s="1"/>
  <c r="G95" i="14" a="1"/>
  <c r="G95" i="14" s="1"/>
  <c r="G103" i="14" a="1"/>
  <c r="G103" i="14" s="1"/>
  <c r="G111" i="14" a="1"/>
  <c r="G111" i="14" s="1"/>
  <c r="G119" i="14" a="1"/>
  <c r="G119" i="14" s="1"/>
  <c r="G127" i="14" a="1"/>
  <c r="G127" i="14" s="1"/>
  <c r="G5" i="30" a="1"/>
  <c r="G5" i="30" s="1"/>
  <c r="G99" i="30" a="1"/>
  <c r="G99" i="30" s="1"/>
  <c r="G107" i="30" a="1"/>
  <c r="G107" i="30" s="1"/>
  <c r="G115" i="30" a="1"/>
  <c r="G115" i="30" s="1"/>
  <c r="G123" i="30" a="1"/>
  <c r="G123" i="30" s="1"/>
  <c r="G131" i="30" a="1"/>
  <c r="G131" i="30" s="1"/>
  <c r="G96" i="30" a="1"/>
  <c r="G96" i="30" s="1"/>
  <c r="G120" i="30" a="1"/>
  <c r="G120" i="30" s="1"/>
  <c r="G128" i="30" a="1"/>
  <c r="G128" i="30" s="1"/>
  <c r="G100" i="30" a="1"/>
  <c r="G100" i="30" s="1"/>
  <c r="G108" i="30" a="1"/>
  <c r="G108" i="30" s="1"/>
  <c r="G116" i="30" a="1"/>
  <c r="G116" i="30" s="1"/>
  <c r="G124" i="30" a="1"/>
  <c r="G124" i="30" s="1"/>
  <c r="G132" i="30" a="1"/>
  <c r="G132" i="30" s="1"/>
  <c r="G101" i="30" a="1"/>
  <c r="G101" i="30" s="1"/>
  <c r="G109" i="30" a="1"/>
  <c r="G109" i="30" s="1"/>
  <c r="G117" i="30" a="1"/>
  <c r="G117" i="30" s="1"/>
  <c r="G125" i="30" a="1"/>
  <c r="G125" i="30" s="1"/>
  <c r="G133" i="30" a="1"/>
  <c r="G133" i="30" s="1"/>
  <c r="G104" i="30" a="1"/>
  <c r="G104" i="30" s="1"/>
  <c r="G112" i="30" a="1"/>
  <c r="G112" i="30" s="1"/>
  <c r="G94" i="30" a="1"/>
  <c r="G94" i="30" s="1"/>
  <c r="G102" i="30" a="1"/>
  <c r="G102" i="30" s="1"/>
  <c r="G110" i="30" a="1"/>
  <c r="G110" i="30" s="1"/>
  <c r="G118" i="30" a="1"/>
  <c r="G118" i="30" s="1"/>
  <c r="G126" i="30" a="1"/>
  <c r="G126" i="30" s="1"/>
  <c r="G134" i="30" a="1"/>
  <c r="G134" i="30" s="1"/>
  <c r="G95" i="30" a="1"/>
  <c r="G95" i="30" s="1"/>
  <c r="G103" i="30" a="1"/>
  <c r="G103" i="30" s="1"/>
  <c r="G111" i="30" a="1"/>
  <c r="G111" i="30" s="1"/>
  <c r="G119" i="30" a="1"/>
  <c r="G119" i="30" s="1"/>
  <c r="G127" i="30" a="1"/>
  <c r="G127" i="30" s="1"/>
  <c r="G97" i="30" a="1"/>
  <c r="G97" i="30" s="1"/>
  <c r="G105" i="30" a="1"/>
  <c r="G105" i="30" s="1"/>
  <c r="G113" i="30" a="1"/>
  <c r="G113" i="30" s="1"/>
  <c r="G121" i="30" a="1"/>
  <c r="G121" i="30" s="1"/>
  <c r="G129" i="30" a="1"/>
  <c r="G129" i="30" s="1"/>
  <c r="G98" i="30" a="1"/>
  <c r="G98" i="30" s="1"/>
  <c r="G106" i="30" a="1"/>
  <c r="G106" i="30" s="1"/>
  <c r="G114" i="30" a="1"/>
  <c r="G114" i="30" s="1"/>
  <c r="G122" i="30" a="1"/>
  <c r="G122" i="30" s="1"/>
  <c r="G130" i="30" a="1"/>
  <c r="G130" i="30" s="1"/>
  <c r="G77" i="33" a="1"/>
  <c r="G77" i="33" s="1"/>
  <c r="G13" i="33" a="1"/>
  <c r="G13" i="33" s="1"/>
  <c r="G53" i="33" a="1"/>
  <c r="G53" i="33" s="1"/>
  <c r="G45" i="33" a="1"/>
  <c r="G45" i="33" s="1"/>
  <c r="G5" i="33" a="1"/>
  <c r="G5" i="33" s="1"/>
  <c r="G61" i="33" a="1"/>
  <c r="G61" i="33" s="1"/>
  <c r="G37" i="33" a="1"/>
  <c r="G37" i="33" s="1"/>
  <c r="G93" i="33" a="1"/>
  <c r="G93" i="33" s="1"/>
  <c r="G29" i="33" a="1"/>
  <c r="G29" i="33" s="1"/>
  <c r="G69" i="33" a="1"/>
  <c r="G69" i="33" s="1"/>
  <c r="G85" i="33" a="1"/>
  <c r="G85" i="33" s="1"/>
  <c r="G21" i="33" a="1"/>
  <c r="G21" i="33" s="1"/>
  <c r="G51" i="30" a="1"/>
  <c r="G51" i="30" s="1"/>
  <c r="G62" i="30" a="1"/>
  <c r="G62" i="30" s="1"/>
  <c r="G30" i="30" a="1"/>
  <c r="G30" i="30" s="1"/>
  <c r="G19" i="30" a="1"/>
  <c r="G19" i="30" s="1"/>
  <c r="G83" i="30" a="1"/>
  <c r="G83" i="30" s="1"/>
  <c r="G9" i="30" a="1"/>
  <c r="G9" i="30" s="1"/>
  <c r="G41" i="30" a="1"/>
  <c r="G41" i="30" s="1"/>
  <c r="G73" i="30" a="1"/>
  <c r="G73" i="30" s="1"/>
  <c r="G65" i="30" a="1"/>
  <c r="G65" i="30" s="1"/>
  <c r="G84" i="33" a="1"/>
  <c r="G84" i="33" s="1"/>
  <c r="G75" i="33" a="1"/>
  <c r="G75" i="33" s="1"/>
  <c r="G51" i="33" a="1"/>
  <c r="G51" i="33" s="1"/>
  <c r="G35" i="33" a="1"/>
  <c r="G35" i="33" s="1"/>
  <c r="G11" i="33" a="1"/>
  <c r="G11" i="33" s="1"/>
  <c r="G90" i="33" a="1"/>
  <c r="G90" i="33" s="1"/>
  <c r="G82" i="33" a="1"/>
  <c r="G82" i="33" s="1"/>
  <c r="G74" i="33" a="1"/>
  <c r="G74" i="33" s="1"/>
  <c r="G66" i="33" a="1"/>
  <c r="G66" i="33" s="1"/>
  <c r="G58" i="33" a="1"/>
  <c r="G58" i="33" s="1"/>
  <c r="G50" i="33" a="1"/>
  <c r="G50" i="33" s="1"/>
  <c r="G42" i="33" a="1"/>
  <c r="G42" i="33" s="1"/>
  <c r="G34" i="33" a="1"/>
  <c r="G34" i="33" s="1"/>
  <c r="G26" i="33" a="1"/>
  <c r="G26" i="33" s="1"/>
  <c r="G18" i="33" a="1"/>
  <c r="G18" i="33" s="1"/>
  <c r="G10" i="33" a="1"/>
  <c r="G10" i="33" s="1"/>
  <c r="G89" i="33" a="1"/>
  <c r="G89" i="33" s="1"/>
  <c r="G81" i="33" a="1"/>
  <c r="G81" i="33" s="1"/>
  <c r="G73" i="33" a="1"/>
  <c r="G73" i="33" s="1"/>
  <c r="G65" i="33" a="1"/>
  <c r="G65" i="33" s="1"/>
  <c r="G57" i="33" a="1"/>
  <c r="G57" i="33" s="1"/>
  <c r="G49" i="33" a="1"/>
  <c r="G49" i="33" s="1"/>
  <c r="G41" i="33" a="1"/>
  <c r="G41" i="33" s="1"/>
  <c r="G33" i="33" a="1"/>
  <c r="G33" i="33" s="1"/>
  <c r="G25" i="33" a="1"/>
  <c r="G25" i="33" s="1"/>
  <c r="G17" i="33" a="1"/>
  <c r="G17" i="33" s="1"/>
  <c r="G9" i="33" a="1"/>
  <c r="G9" i="33" s="1"/>
  <c r="G83" i="33" a="1"/>
  <c r="G83" i="33" s="1"/>
  <c r="G67" i="33" a="1"/>
  <c r="G67" i="33" s="1"/>
  <c r="G43" i="33" a="1"/>
  <c r="G43" i="33" s="1"/>
  <c r="G27" i="33" a="1"/>
  <c r="G27" i="33" s="1"/>
  <c r="G88" i="33" a="1"/>
  <c r="G88" i="33" s="1"/>
  <c r="G80" i="33" a="1"/>
  <c r="G80" i="33" s="1"/>
  <c r="G72" i="33" a="1"/>
  <c r="G72" i="33" s="1"/>
  <c r="G64" i="33" a="1"/>
  <c r="G64" i="33" s="1"/>
  <c r="G56" i="33" a="1"/>
  <c r="G56" i="33" s="1"/>
  <c r="G48" i="33" a="1"/>
  <c r="G48" i="33" s="1"/>
  <c r="G40" i="33" a="1"/>
  <c r="G40" i="33" s="1"/>
  <c r="G32" i="33" a="1"/>
  <c r="G32" i="33" s="1"/>
  <c r="G24" i="33" a="1"/>
  <c r="G24" i="33" s="1"/>
  <c r="G16" i="33" a="1"/>
  <c r="G16" i="33" s="1"/>
  <c r="G8" i="33" a="1"/>
  <c r="G8" i="33" s="1"/>
  <c r="G92" i="33" a="1"/>
  <c r="G92" i="33" s="1"/>
  <c r="G68" i="33" a="1"/>
  <c r="G68" i="33" s="1"/>
  <c r="G52" i="33" a="1"/>
  <c r="G52" i="33" s="1"/>
  <c r="G36" i="33" a="1"/>
  <c r="G36" i="33" s="1"/>
  <c r="G20" i="33" a="1"/>
  <c r="G20" i="33" s="1"/>
  <c r="G12" i="33" a="1"/>
  <c r="G12" i="33" s="1"/>
  <c r="G91" i="33" a="1"/>
  <c r="G91" i="33" s="1"/>
  <c r="G59" i="33" a="1"/>
  <c r="G59" i="33" s="1"/>
  <c r="G19" i="33" a="1"/>
  <c r="G19" i="33" s="1"/>
  <c r="G87" i="33" a="1"/>
  <c r="G87" i="33" s="1"/>
  <c r="G79" i="33" a="1"/>
  <c r="G79" i="33" s="1"/>
  <c r="G71" i="33" a="1"/>
  <c r="G71" i="33" s="1"/>
  <c r="G63" i="33" a="1"/>
  <c r="G63" i="33" s="1"/>
  <c r="G55" i="33" a="1"/>
  <c r="G55" i="33" s="1"/>
  <c r="G47" i="33" a="1"/>
  <c r="G47" i="33" s="1"/>
  <c r="G39" i="33" a="1"/>
  <c r="G39" i="33" s="1"/>
  <c r="G31" i="33" a="1"/>
  <c r="G31" i="33" s="1"/>
  <c r="G23" i="33" a="1"/>
  <c r="G23" i="33" s="1"/>
  <c r="G15" i="33" a="1"/>
  <c r="G15" i="33" s="1"/>
  <c r="G7" i="33" a="1"/>
  <c r="G7" i="33" s="1"/>
  <c r="G76" i="33" a="1"/>
  <c r="G76" i="33" s="1"/>
  <c r="G60" i="33" a="1"/>
  <c r="G60" i="33" s="1"/>
  <c r="G44" i="33" a="1"/>
  <c r="G44" i="33" s="1"/>
  <c r="G28" i="33" a="1"/>
  <c r="G28" i="33" s="1"/>
  <c r="G4" i="33" a="1"/>
  <c r="G4" i="33" s="1"/>
  <c r="G86" i="33" a="1"/>
  <c r="G86" i="33" s="1"/>
  <c r="G78" i="33" a="1"/>
  <c r="G78" i="33" s="1"/>
  <c r="G70" i="33" a="1"/>
  <c r="G70" i="33" s="1"/>
  <c r="G62" i="33" a="1"/>
  <c r="G62" i="33" s="1"/>
  <c r="G54" i="33" a="1"/>
  <c r="G54" i="33" s="1"/>
  <c r="G46" i="33" a="1"/>
  <c r="G46" i="33" s="1"/>
  <c r="G38" i="33" a="1"/>
  <c r="G38" i="33" s="1"/>
  <c r="G30" i="33" a="1"/>
  <c r="G30" i="33" s="1"/>
  <c r="G22" i="33" a="1"/>
  <c r="G22" i="33" s="1"/>
  <c r="G14" i="33" a="1"/>
  <c r="G14" i="33" s="1"/>
  <c r="G91" i="32" a="1"/>
  <c r="G91" i="32" s="1"/>
  <c r="G83" i="32" a="1"/>
  <c r="G83" i="32" s="1"/>
  <c r="G75" i="32" a="1"/>
  <c r="G75" i="32" s="1"/>
  <c r="G67" i="32" a="1"/>
  <c r="G67" i="32" s="1"/>
  <c r="G59" i="32" a="1"/>
  <c r="G59" i="32" s="1"/>
  <c r="G51" i="32" a="1"/>
  <c r="G51" i="32" s="1"/>
  <c r="G43" i="32" a="1"/>
  <c r="G43" i="32" s="1"/>
  <c r="G35" i="32" a="1"/>
  <c r="G35" i="32" s="1"/>
  <c r="G27" i="32" a="1"/>
  <c r="G27" i="32" s="1"/>
  <c r="G19" i="32" a="1"/>
  <c r="G19" i="32" s="1"/>
  <c r="G11" i="32" a="1"/>
  <c r="G11" i="32" s="1"/>
  <c r="G90" i="32" a="1"/>
  <c r="G90" i="32" s="1"/>
  <c r="G82" i="32" a="1"/>
  <c r="G82" i="32" s="1"/>
  <c r="G74" i="32" a="1"/>
  <c r="G74" i="32" s="1"/>
  <c r="G66" i="32" a="1"/>
  <c r="G66" i="32" s="1"/>
  <c r="G58" i="32" a="1"/>
  <c r="G58" i="32" s="1"/>
  <c r="G50" i="32" a="1"/>
  <c r="G50" i="32" s="1"/>
  <c r="G42" i="32" a="1"/>
  <c r="G42" i="32" s="1"/>
  <c r="G34" i="32" a="1"/>
  <c r="G34" i="32" s="1"/>
  <c r="G26" i="32" a="1"/>
  <c r="G26" i="32" s="1"/>
  <c r="G18" i="32" a="1"/>
  <c r="G18" i="32" s="1"/>
  <c r="G10" i="32" a="1"/>
  <c r="G10" i="32" s="1"/>
  <c r="G89" i="32" a="1"/>
  <c r="G89" i="32" s="1"/>
  <c r="G81" i="32" a="1"/>
  <c r="G81" i="32" s="1"/>
  <c r="G73" i="32" a="1"/>
  <c r="G73" i="32" s="1"/>
  <c r="G65" i="32" a="1"/>
  <c r="G65" i="32" s="1"/>
  <c r="G57" i="32" a="1"/>
  <c r="G57" i="32" s="1"/>
  <c r="G49" i="32" a="1"/>
  <c r="G49" i="32" s="1"/>
  <c r="G41" i="32" a="1"/>
  <c r="G41" i="32" s="1"/>
  <c r="G33" i="32" a="1"/>
  <c r="G33" i="32" s="1"/>
  <c r="G25" i="32" a="1"/>
  <c r="G25" i="32" s="1"/>
  <c r="G17" i="32" a="1"/>
  <c r="G17" i="32" s="1"/>
  <c r="G9" i="32" a="1"/>
  <c r="G9" i="32" s="1"/>
  <c r="G88" i="32" a="1"/>
  <c r="G88" i="32" s="1"/>
  <c r="G80" i="32" a="1"/>
  <c r="G80" i="32" s="1"/>
  <c r="G72" i="32" a="1"/>
  <c r="G72" i="32" s="1"/>
  <c r="G64" i="32" a="1"/>
  <c r="G64" i="32" s="1"/>
  <c r="G56" i="32" a="1"/>
  <c r="G56" i="32" s="1"/>
  <c r="G48" i="32" a="1"/>
  <c r="G48" i="32" s="1"/>
  <c r="G40" i="32" a="1"/>
  <c r="G40" i="32" s="1"/>
  <c r="G32" i="32" a="1"/>
  <c r="G32" i="32" s="1"/>
  <c r="G24" i="32" a="1"/>
  <c r="G24" i="32" s="1"/>
  <c r="G16" i="32" a="1"/>
  <c r="G16" i="32" s="1"/>
  <c r="G8" i="32" a="1"/>
  <c r="G8" i="32" s="1"/>
  <c r="G87" i="32" a="1"/>
  <c r="G87" i="32" s="1"/>
  <c r="G79" i="32" a="1"/>
  <c r="G79" i="32" s="1"/>
  <c r="G71" i="32" a="1"/>
  <c r="G71" i="32" s="1"/>
  <c r="G63" i="32" a="1"/>
  <c r="G63" i="32" s="1"/>
  <c r="G55" i="32" a="1"/>
  <c r="G55" i="32" s="1"/>
  <c r="G47" i="32" a="1"/>
  <c r="G47" i="32" s="1"/>
  <c r="G39" i="32" a="1"/>
  <c r="G39" i="32" s="1"/>
  <c r="G31" i="32" a="1"/>
  <c r="G31" i="32" s="1"/>
  <c r="G23" i="32" a="1"/>
  <c r="G23" i="32" s="1"/>
  <c r="G15" i="32" a="1"/>
  <c r="G15" i="32" s="1"/>
  <c r="G7" i="32" a="1"/>
  <c r="G7" i="32" s="1"/>
  <c r="G86" i="32" a="1"/>
  <c r="G86" i="32" s="1"/>
  <c r="G78" i="32" a="1"/>
  <c r="G78" i="32" s="1"/>
  <c r="G70" i="32" a="1"/>
  <c r="G70" i="32" s="1"/>
  <c r="G62" i="32" a="1"/>
  <c r="G62" i="32" s="1"/>
  <c r="G54" i="32" a="1"/>
  <c r="G54" i="32" s="1"/>
  <c r="G46" i="32" a="1"/>
  <c r="G46" i="32" s="1"/>
  <c r="G38" i="32" a="1"/>
  <c r="G38" i="32" s="1"/>
  <c r="G30" i="32" a="1"/>
  <c r="G30" i="32" s="1"/>
  <c r="G22" i="32" a="1"/>
  <c r="G22" i="32" s="1"/>
  <c r="G14" i="32" a="1"/>
  <c r="G14" i="32" s="1"/>
  <c r="G6" i="32" a="1"/>
  <c r="G6" i="32" s="1"/>
  <c r="G93" i="32" a="1"/>
  <c r="G93" i="32" s="1"/>
  <c r="G85" i="32" a="1"/>
  <c r="G85" i="32" s="1"/>
  <c r="G77" i="32" a="1"/>
  <c r="G77" i="32" s="1"/>
  <c r="G69" i="32" a="1"/>
  <c r="G69" i="32" s="1"/>
  <c r="G61" i="32" a="1"/>
  <c r="G61" i="32" s="1"/>
  <c r="G53" i="32" a="1"/>
  <c r="G53" i="32" s="1"/>
  <c r="G45" i="32" a="1"/>
  <c r="G45" i="32" s="1"/>
  <c r="G37" i="32" a="1"/>
  <c r="G37" i="32" s="1"/>
  <c r="G29" i="32" a="1"/>
  <c r="G29" i="32" s="1"/>
  <c r="G21" i="32" a="1"/>
  <c r="G21" i="32" s="1"/>
  <c r="G13" i="32" a="1"/>
  <c r="G13" i="32" s="1"/>
  <c r="G5" i="32" a="1"/>
  <c r="G5" i="32" s="1"/>
  <c r="G92" i="32" a="1"/>
  <c r="G92" i="32" s="1"/>
  <c r="G84" i="32" a="1"/>
  <c r="G84" i="32" s="1"/>
  <c r="G76" i="32" a="1"/>
  <c r="G76" i="32" s="1"/>
  <c r="G68" i="32" a="1"/>
  <c r="G68" i="32" s="1"/>
  <c r="G60" i="32" a="1"/>
  <c r="G60" i="32" s="1"/>
  <c r="G52" i="32" a="1"/>
  <c r="G52" i="32" s="1"/>
  <c r="G44" i="32" a="1"/>
  <c r="G44" i="32" s="1"/>
  <c r="G36" i="32" a="1"/>
  <c r="G36" i="32" s="1"/>
  <c r="G28" i="32" a="1"/>
  <c r="G28" i="32" s="1"/>
  <c r="G20" i="32" a="1"/>
  <c r="G20" i="32" s="1"/>
  <c r="G12" i="32" a="1"/>
  <c r="G12" i="32" s="1"/>
  <c r="G86" i="30" a="1"/>
  <c r="G86" i="30" s="1"/>
  <c r="G75" i="30" a="1"/>
  <c r="G75" i="30" s="1"/>
  <c r="G22" i="30" a="1"/>
  <c r="G22" i="30" s="1"/>
  <c r="G54" i="30" a="1"/>
  <c r="G54" i="30" s="1"/>
  <c r="G43" i="30" a="1"/>
  <c r="G43" i="30" s="1"/>
  <c r="G33" i="30" a="1"/>
  <c r="G33" i="30" s="1"/>
  <c r="G11" i="30" a="1"/>
  <c r="G11" i="30" s="1"/>
  <c r="G84" i="30" a="1"/>
  <c r="G84" i="30" s="1"/>
  <c r="G74" i="30" a="1"/>
  <c r="G74" i="30" s="1"/>
  <c r="G63" i="30" a="1"/>
  <c r="G63" i="30" s="1"/>
  <c r="G52" i="30" a="1"/>
  <c r="G52" i="30" s="1"/>
  <c r="G42" i="30" a="1"/>
  <c r="G42" i="30" s="1"/>
  <c r="G31" i="30" a="1"/>
  <c r="G31" i="30" s="1"/>
  <c r="G20" i="30" a="1"/>
  <c r="G20" i="30" s="1"/>
  <c r="G10" i="30" a="1"/>
  <c r="G10" i="30" s="1"/>
  <c r="G91" i="30" a="1"/>
  <c r="G91" i="30" s="1"/>
  <c r="G81" i="30" a="1"/>
  <c r="G81" i="30" s="1"/>
  <c r="G70" i="30" a="1"/>
  <c r="G70" i="30" s="1"/>
  <c r="G59" i="30" a="1"/>
  <c r="G59" i="30" s="1"/>
  <c r="G49" i="30" a="1"/>
  <c r="G49" i="30" s="1"/>
  <c r="G38" i="30" a="1"/>
  <c r="G38" i="30" s="1"/>
  <c r="G27" i="30" a="1"/>
  <c r="G27" i="30" s="1"/>
  <c r="G17" i="30" a="1"/>
  <c r="G17" i="30" s="1"/>
  <c r="G6" i="30" a="1"/>
  <c r="G6" i="30" s="1"/>
  <c r="G90" i="30" a="1"/>
  <c r="G90" i="30" s="1"/>
  <c r="G79" i="30" a="1"/>
  <c r="G79" i="30" s="1"/>
  <c r="G68" i="30" a="1"/>
  <c r="G68" i="30" s="1"/>
  <c r="G58" i="30" a="1"/>
  <c r="G58" i="30" s="1"/>
  <c r="G47" i="30" a="1"/>
  <c r="G47" i="30" s="1"/>
  <c r="G36" i="30" a="1"/>
  <c r="G36" i="30" s="1"/>
  <c r="G26" i="30" a="1"/>
  <c r="G26" i="30" s="1"/>
  <c r="G15" i="30" a="1"/>
  <c r="G15" i="30" s="1"/>
  <c r="G4" i="30" a="1"/>
  <c r="G4" i="30" s="1"/>
  <c r="G89" i="30" a="1"/>
  <c r="G89" i="30" s="1"/>
  <c r="G78" i="30" a="1"/>
  <c r="G78" i="30" s="1"/>
  <c r="G67" i="30" a="1"/>
  <c r="G67" i="30" s="1"/>
  <c r="G57" i="30" a="1"/>
  <c r="G57" i="30" s="1"/>
  <c r="G46" i="30" a="1"/>
  <c r="G46" i="30" s="1"/>
  <c r="G35" i="30" a="1"/>
  <c r="G35" i="30" s="1"/>
  <c r="G25" i="30" a="1"/>
  <c r="G25" i="30" s="1"/>
  <c r="G14" i="30" a="1"/>
  <c r="G14" i="30" s="1"/>
  <c r="G92" i="30" a="1"/>
  <c r="G92" i="30" s="1"/>
  <c r="G82" i="30" a="1"/>
  <c r="G82" i="30" s="1"/>
  <c r="G71" i="30" a="1"/>
  <c r="G71" i="30" s="1"/>
  <c r="G60" i="30" a="1"/>
  <c r="G60" i="30" s="1"/>
  <c r="G50" i="30" a="1"/>
  <c r="G50" i="30" s="1"/>
  <c r="G39" i="30" a="1"/>
  <c r="G39" i="30" s="1"/>
  <c r="G28" i="30" a="1"/>
  <c r="G28" i="30" s="1"/>
  <c r="G18" i="30" a="1"/>
  <c r="G18" i="30" s="1"/>
  <c r="G7" i="30" a="1"/>
  <c r="G7" i="30" s="1"/>
  <c r="G87" i="30" a="1"/>
  <c r="G87" i="30" s="1"/>
  <c r="G76" i="30" a="1"/>
  <c r="G76" i="30" s="1"/>
  <c r="G66" i="30" a="1"/>
  <c r="G66" i="30" s="1"/>
  <c r="G55" i="30" a="1"/>
  <c r="G55" i="30" s="1"/>
  <c r="G44" i="30" a="1"/>
  <c r="G44" i="30" s="1"/>
  <c r="G34" i="30" a="1"/>
  <c r="G34" i="30" s="1"/>
  <c r="G23" i="30" a="1"/>
  <c r="G23" i="30" s="1"/>
  <c r="G12" i="30" a="1"/>
  <c r="G12" i="30" s="1"/>
  <c r="G88" i="30" a="1"/>
  <c r="G88" i="30" s="1"/>
  <c r="G80" i="30" a="1"/>
  <c r="G80" i="30" s="1"/>
  <c r="G72" i="30" a="1"/>
  <c r="G72" i="30" s="1"/>
  <c r="G64" i="30" a="1"/>
  <c r="G64" i="30" s="1"/>
  <c r="G56" i="30" a="1"/>
  <c r="G56" i="30" s="1"/>
  <c r="G48" i="30" a="1"/>
  <c r="G48" i="30" s="1"/>
  <c r="G40" i="30" a="1"/>
  <c r="G40" i="30" s="1"/>
  <c r="G32" i="30" a="1"/>
  <c r="G32" i="30" s="1"/>
  <c r="G24" i="30" a="1"/>
  <c r="G24" i="30" s="1"/>
  <c r="G16" i="30" a="1"/>
  <c r="G16" i="30" s="1"/>
  <c r="G8" i="30" a="1"/>
  <c r="G8" i="30" s="1"/>
  <c r="G93" i="30" a="1"/>
  <c r="G93" i="30" s="1"/>
  <c r="G85" i="30" a="1"/>
  <c r="G85" i="30" s="1"/>
  <c r="G77" i="30" a="1"/>
  <c r="G77" i="30" s="1"/>
  <c r="G69" i="30" a="1"/>
  <c r="G69" i="30" s="1"/>
  <c r="G61" i="30" a="1"/>
  <c r="G61" i="30" s="1"/>
  <c r="G53" i="30" a="1"/>
  <c r="G53" i="30" s="1"/>
  <c r="G45" i="30" a="1"/>
  <c r="G45" i="30" s="1"/>
  <c r="G37" i="30" a="1"/>
  <c r="G37" i="30" s="1"/>
  <c r="G29" i="30" a="1"/>
  <c r="G29" i="30" s="1"/>
  <c r="G21" i="30" a="1"/>
  <c r="G21" i="30" s="1"/>
  <c r="G13" i="30" a="1"/>
  <c r="G13" i="30" s="1"/>
  <c r="G91" i="34" a="1"/>
  <c r="G91" i="34" s="1"/>
  <c r="G83" i="34" a="1"/>
  <c r="G83" i="34" s="1"/>
  <c r="G75" i="34" a="1"/>
  <c r="G75" i="34" s="1"/>
  <c r="G67" i="34" a="1"/>
  <c r="G67" i="34" s="1"/>
  <c r="G59" i="34" a="1"/>
  <c r="G59" i="34" s="1"/>
  <c r="G51" i="34" a="1"/>
  <c r="G51" i="34" s="1"/>
  <c r="G43" i="34" a="1"/>
  <c r="G43" i="34" s="1"/>
  <c r="G35" i="34" a="1"/>
  <c r="G35" i="34" s="1"/>
  <c r="G27" i="34" a="1"/>
  <c r="G27" i="34" s="1"/>
  <c r="G19" i="34" a="1"/>
  <c r="G19" i="34" s="1"/>
  <c r="G11" i="34" a="1"/>
  <c r="G11" i="34" s="1"/>
  <c r="G90" i="34" a="1"/>
  <c r="G90" i="34" s="1"/>
  <c r="G82" i="34" a="1"/>
  <c r="G82" i="34" s="1"/>
  <c r="G74" i="34" a="1"/>
  <c r="G74" i="34" s="1"/>
  <c r="G66" i="34" a="1"/>
  <c r="G66" i="34" s="1"/>
  <c r="G58" i="34" a="1"/>
  <c r="G58" i="34" s="1"/>
  <c r="G50" i="34" a="1"/>
  <c r="G50" i="34" s="1"/>
  <c r="G42" i="34" a="1"/>
  <c r="G42" i="34" s="1"/>
  <c r="G34" i="34" a="1"/>
  <c r="G34" i="34" s="1"/>
  <c r="G26" i="34" a="1"/>
  <c r="G26" i="34" s="1"/>
  <c r="G18" i="34" a="1"/>
  <c r="G18" i="34" s="1"/>
  <c r="G10" i="34" a="1"/>
  <c r="G10" i="34" s="1"/>
  <c r="G89" i="34" a="1"/>
  <c r="G89" i="34" s="1"/>
  <c r="G81" i="34" a="1"/>
  <c r="G81" i="34" s="1"/>
  <c r="G73" i="34" a="1"/>
  <c r="G73" i="34" s="1"/>
  <c r="G65" i="34" a="1"/>
  <c r="G65" i="34" s="1"/>
  <c r="G57" i="34" a="1"/>
  <c r="G57" i="34" s="1"/>
  <c r="G49" i="34" a="1"/>
  <c r="G49" i="34" s="1"/>
  <c r="G41" i="34" a="1"/>
  <c r="G41" i="34" s="1"/>
  <c r="G33" i="34" a="1"/>
  <c r="G33" i="34" s="1"/>
  <c r="G25" i="34" a="1"/>
  <c r="G25" i="34" s="1"/>
  <c r="G17" i="34" a="1"/>
  <c r="G17" i="34" s="1"/>
  <c r="G9" i="34" a="1"/>
  <c r="G9" i="34" s="1"/>
  <c r="G88" i="34" a="1"/>
  <c r="G88" i="34" s="1"/>
  <c r="G80" i="34" a="1"/>
  <c r="G80" i="34" s="1"/>
  <c r="G72" i="34" a="1"/>
  <c r="G72" i="34" s="1"/>
  <c r="G64" i="34" a="1"/>
  <c r="G64" i="34" s="1"/>
  <c r="G56" i="34" a="1"/>
  <c r="G56" i="34" s="1"/>
  <c r="G48" i="34" a="1"/>
  <c r="G48" i="34" s="1"/>
  <c r="G40" i="34" a="1"/>
  <c r="G40" i="34" s="1"/>
  <c r="G32" i="34" a="1"/>
  <c r="G32" i="34" s="1"/>
  <c r="G24" i="34" a="1"/>
  <c r="G24" i="34" s="1"/>
  <c r="G16" i="34" a="1"/>
  <c r="G16" i="34" s="1"/>
  <c r="G8" i="34" a="1"/>
  <c r="G8" i="34" s="1"/>
  <c r="G87" i="34" a="1"/>
  <c r="G87" i="34" s="1"/>
  <c r="G79" i="34" a="1"/>
  <c r="G79" i="34" s="1"/>
  <c r="G71" i="34" a="1"/>
  <c r="G71" i="34" s="1"/>
  <c r="G63" i="34" a="1"/>
  <c r="G63" i="34" s="1"/>
  <c r="G55" i="34" a="1"/>
  <c r="G55" i="34" s="1"/>
  <c r="G47" i="34" a="1"/>
  <c r="G47" i="34" s="1"/>
  <c r="G39" i="34" a="1"/>
  <c r="G39" i="34" s="1"/>
  <c r="G31" i="34" a="1"/>
  <c r="G31" i="34" s="1"/>
  <c r="G23" i="34" a="1"/>
  <c r="G23" i="34" s="1"/>
  <c r="G15" i="34" a="1"/>
  <c r="G15" i="34" s="1"/>
  <c r="G7" i="34" a="1"/>
  <c r="G7" i="34" s="1"/>
  <c r="G86" i="34" a="1"/>
  <c r="G86" i="34" s="1"/>
  <c r="G78" i="34" a="1"/>
  <c r="G78" i="34" s="1"/>
  <c r="G70" i="34" a="1"/>
  <c r="G70" i="34" s="1"/>
  <c r="G62" i="34" a="1"/>
  <c r="G62" i="34" s="1"/>
  <c r="G54" i="34" a="1"/>
  <c r="G54" i="34" s="1"/>
  <c r="G46" i="34" a="1"/>
  <c r="G46" i="34" s="1"/>
  <c r="G38" i="34" a="1"/>
  <c r="G38" i="34" s="1"/>
  <c r="G30" i="34" a="1"/>
  <c r="G30" i="34" s="1"/>
  <c r="G22" i="34" a="1"/>
  <c r="G22" i="34" s="1"/>
  <c r="G14" i="34" a="1"/>
  <c r="G14" i="34" s="1"/>
  <c r="G6" i="34" a="1"/>
  <c r="G6" i="34" s="1"/>
  <c r="G93" i="34" a="1"/>
  <c r="G93" i="34" s="1"/>
  <c r="G85" i="34" a="1"/>
  <c r="G85" i="34" s="1"/>
  <c r="G77" i="34" a="1"/>
  <c r="G77" i="34" s="1"/>
  <c r="G69" i="34" a="1"/>
  <c r="G69" i="34" s="1"/>
  <c r="G61" i="34" a="1"/>
  <c r="G61" i="34" s="1"/>
  <c r="G53" i="34" a="1"/>
  <c r="G53" i="34" s="1"/>
  <c r="G45" i="34" a="1"/>
  <c r="G45" i="34" s="1"/>
  <c r="G37" i="34" a="1"/>
  <c r="G37" i="34" s="1"/>
  <c r="G29" i="34" a="1"/>
  <c r="G29" i="34" s="1"/>
  <c r="G21" i="34" a="1"/>
  <c r="G21" i="34" s="1"/>
  <c r="G13" i="34" a="1"/>
  <c r="G13" i="34" s="1"/>
  <c r="G5" i="34" a="1"/>
  <c r="G5" i="34" s="1"/>
  <c r="G92" i="34" a="1"/>
  <c r="G92" i="34" s="1"/>
  <c r="G84" i="34" a="1"/>
  <c r="G84" i="34" s="1"/>
  <c r="G76" i="34" a="1"/>
  <c r="G76" i="34" s="1"/>
  <c r="G68" i="34" a="1"/>
  <c r="G68" i="34" s="1"/>
  <c r="G60" i="34" a="1"/>
  <c r="G60" i="34" s="1"/>
  <c r="G52" i="34" a="1"/>
  <c r="G52" i="34" s="1"/>
  <c r="G44" i="34" a="1"/>
  <c r="G44" i="34" s="1"/>
  <c r="G36" i="34" a="1"/>
  <c r="G36" i="34" s="1"/>
  <c r="G28" i="34" a="1"/>
  <c r="G28" i="34" s="1"/>
  <c r="G20" i="34" a="1"/>
  <c r="G20" i="34" s="1"/>
  <c r="G12" i="34" a="1"/>
  <c r="G12" i="34" s="1"/>
  <c r="G65" i="14" a="1"/>
  <c r="G65" i="14" s="1"/>
  <c r="G33" i="14" a="1"/>
  <c r="G33" i="14" s="1"/>
  <c r="G66" i="14" a="1"/>
  <c r="G66" i="14" s="1"/>
  <c r="G34" i="14" a="1"/>
  <c r="G34" i="14" s="1"/>
  <c r="G90" i="14" a="1"/>
  <c r="G90" i="14" s="1"/>
  <c r="G58" i="14" a="1"/>
  <c r="G58" i="14" s="1"/>
  <c r="G27" i="14" a="1"/>
  <c r="G27" i="14" s="1"/>
  <c r="G89" i="14" a="1"/>
  <c r="G89" i="14" s="1"/>
  <c r="G57" i="14" a="1"/>
  <c r="G57" i="14" s="1"/>
  <c r="G26" i="14" a="1"/>
  <c r="G26" i="14" s="1"/>
  <c r="G82" i="14" a="1"/>
  <c r="G82" i="14" s="1"/>
  <c r="G50" i="14" a="1"/>
  <c r="G50" i="14" s="1"/>
  <c r="G19" i="14" a="1"/>
  <c r="G19" i="14" s="1"/>
  <c r="G81" i="14" a="1"/>
  <c r="G81" i="14" s="1"/>
  <c r="G49" i="14" a="1"/>
  <c r="G49" i="14" s="1"/>
  <c r="G18" i="14" a="1"/>
  <c r="G18" i="14" s="1"/>
  <c r="G74" i="14" a="1"/>
  <c r="G74" i="14" s="1"/>
  <c r="G42" i="14" a="1"/>
  <c r="G42" i="14" s="1"/>
  <c r="G11" i="14" a="1"/>
  <c r="G11" i="14" s="1"/>
  <c r="G73" i="14" a="1"/>
  <c r="G73" i="14" s="1"/>
  <c r="G41" i="14" a="1"/>
  <c r="G41" i="14" s="1"/>
  <c r="G10" i="14" a="1"/>
  <c r="G10" i="14" s="1"/>
  <c r="G88" i="14" a="1"/>
  <c r="G88" i="14" s="1"/>
  <c r="G80" i="14" a="1"/>
  <c r="G80" i="14" s="1"/>
  <c r="G72" i="14" a="1"/>
  <c r="G72" i="14" s="1"/>
  <c r="G64" i="14" a="1"/>
  <c r="G64" i="14" s="1"/>
  <c r="G56" i="14" a="1"/>
  <c r="G56" i="14" s="1"/>
  <c r="G48" i="14" a="1"/>
  <c r="G48" i="14" s="1"/>
  <c r="G40" i="14" a="1"/>
  <c r="G40" i="14" s="1"/>
  <c r="G32" i="14" a="1"/>
  <c r="G32" i="14" s="1"/>
  <c r="G25" i="14" a="1"/>
  <c r="G25" i="14" s="1"/>
  <c r="G17" i="14" a="1"/>
  <c r="G17" i="14" s="1"/>
  <c r="G9" i="14" a="1"/>
  <c r="G9" i="14" s="1"/>
  <c r="G87" i="14" a="1"/>
  <c r="G87" i="14" s="1"/>
  <c r="G79" i="14" a="1"/>
  <c r="G79" i="14" s="1"/>
  <c r="G71" i="14" a="1"/>
  <c r="G71" i="14" s="1"/>
  <c r="G63" i="14" a="1"/>
  <c r="G63" i="14" s="1"/>
  <c r="G55" i="14" a="1"/>
  <c r="G55" i="14" s="1"/>
  <c r="G47" i="14" a="1"/>
  <c r="G47" i="14" s="1"/>
  <c r="G39" i="14" a="1"/>
  <c r="G39" i="14" s="1"/>
  <c r="G24" i="14" a="1"/>
  <c r="G24" i="14" s="1"/>
  <c r="G16" i="14" a="1"/>
  <c r="G16" i="14" s="1"/>
  <c r="G8" i="14" a="1"/>
  <c r="G8" i="14" s="1"/>
  <c r="G86" i="14" a="1"/>
  <c r="G86" i="14" s="1"/>
  <c r="G78" i="14" a="1"/>
  <c r="G78" i="14" s="1"/>
  <c r="G70" i="14" a="1"/>
  <c r="G70" i="14" s="1"/>
  <c r="G62" i="14" a="1"/>
  <c r="G62" i="14" s="1"/>
  <c r="G54" i="14" a="1"/>
  <c r="G54" i="14" s="1"/>
  <c r="G46" i="14" a="1"/>
  <c r="G46" i="14" s="1"/>
  <c r="G38" i="14" a="1"/>
  <c r="G38" i="14" s="1"/>
  <c r="G31" i="14" a="1"/>
  <c r="G31" i="14" s="1"/>
  <c r="G23" i="14" a="1"/>
  <c r="G23" i="14" s="1"/>
  <c r="G15" i="14" a="1"/>
  <c r="G15" i="14" s="1"/>
  <c r="G7" i="14" a="1"/>
  <c r="G7" i="14" s="1"/>
  <c r="G93" i="14" a="1"/>
  <c r="G93" i="14" s="1"/>
  <c r="G85" i="14" a="1"/>
  <c r="G85" i="14" s="1"/>
  <c r="G77" i="14" a="1"/>
  <c r="G77" i="14" s="1"/>
  <c r="G69" i="14" a="1"/>
  <c r="G69" i="14" s="1"/>
  <c r="G61" i="14" a="1"/>
  <c r="G61" i="14" s="1"/>
  <c r="G53" i="14" a="1"/>
  <c r="G53" i="14" s="1"/>
  <c r="G45" i="14" a="1"/>
  <c r="G45" i="14" s="1"/>
  <c r="G37" i="14" a="1"/>
  <c r="G37" i="14" s="1"/>
  <c r="G30" i="14" a="1"/>
  <c r="G30" i="14" s="1"/>
  <c r="G22" i="14" a="1"/>
  <c r="G22" i="14" s="1"/>
  <c r="G14" i="14" a="1"/>
  <c r="G14" i="14" s="1"/>
  <c r="G6" i="14" a="1"/>
  <c r="G6" i="14" s="1"/>
  <c r="G92" i="14" a="1"/>
  <c r="G92" i="14" s="1"/>
  <c r="G84" i="14" a="1"/>
  <c r="G84" i="14" s="1"/>
  <c r="G76" i="14" a="1"/>
  <c r="G76" i="14" s="1"/>
  <c r="G68" i="14" a="1"/>
  <c r="G68" i="14" s="1"/>
  <c r="G60" i="14" a="1"/>
  <c r="G60" i="14" s="1"/>
  <c r="G52" i="14" a="1"/>
  <c r="G52" i="14" s="1"/>
  <c r="G44" i="14" a="1"/>
  <c r="G44" i="14" s="1"/>
  <c r="G36" i="14" a="1"/>
  <c r="G36" i="14" s="1"/>
  <c r="G29" i="14" a="1"/>
  <c r="G29" i="14" s="1"/>
  <c r="G21" i="14" a="1"/>
  <c r="G21" i="14" s="1"/>
  <c r="G13" i="14" a="1"/>
  <c r="G13" i="14" s="1"/>
  <c r="G5" i="14" a="1"/>
  <c r="G5" i="14" s="1"/>
  <c r="G91" i="14" a="1"/>
  <c r="G91" i="14" s="1"/>
  <c r="G83" i="14" a="1"/>
  <c r="G83" i="14" s="1"/>
  <c r="G75" i="14" a="1"/>
  <c r="G75" i="14" s="1"/>
  <c r="G67" i="14" a="1"/>
  <c r="G67" i="14" s="1"/>
  <c r="G59" i="14" a="1"/>
  <c r="G59" i="14" s="1"/>
  <c r="G51" i="14" a="1"/>
  <c r="G51" i="14" s="1"/>
  <c r="G43" i="14" a="1"/>
  <c r="G43" i="14" s="1"/>
  <c r="G35" i="14" a="1"/>
  <c r="G35" i="14" s="1"/>
  <c r="G28" i="14" a="1"/>
  <c r="G28" i="14" s="1"/>
  <c r="G20" i="14" a="1"/>
  <c r="G20" i="14" s="1"/>
  <c r="G12" i="14" a="1"/>
  <c r="G12" i="14" s="1"/>
  <c r="C4" i="25" a="1"/>
  <c r="C4" i="25" s="1"/>
  <c r="C5" i="25" a="1"/>
  <c r="C5" i="25" s="1"/>
  <c r="C6" i="25" a="1"/>
  <c r="C6" i="25" s="1"/>
  <c r="C7" i="25" a="1"/>
  <c r="C7" i="25" s="1"/>
  <c r="C8" i="25" a="1"/>
  <c r="C8" i="25" s="1"/>
  <c r="C9" i="25" a="1"/>
  <c r="C9" i="25" s="1"/>
  <c r="C10" i="25" a="1"/>
  <c r="C10" i="25" s="1"/>
  <c r="C11" i="25" a="1"/>
  <c r="C11" i="25" s="1"/>
  <c r="C12" i="25" a="1"/>
  <c r="C12" i="25" s="1"/>
  <c r="C13" i="25" a="1"/>
  <c r="C13" i="25" s="1"/>
  <c r="C14" i="25" a="1"/>
  <c r="C14" i="25" s="1"/>
  <c r="C15" i="25" a="1"/>
  <c r="C15" i="25" s="1"/>
  <c r="C16" i="25" a="1"/>
  <c r="C16" i="25" s="1"/>
  <c r="C17" i="25" a="1"/>
  <c r="C17" i="25" s="1"/>
  <c r="C18" i="25" a="1"/>
  <c r="C18" i="25" s="1"/>
  <c r="C19" i="25" a="1"/>
  <c r="C19" i="25" s="1"/>
  <c r="C20" i="25" a="1"/>
  <c r="C20" i="25" s="1"/>
  <c r="C21" i="25" a="1"/>
  <c r="C21" i="25" s="1"/>
  <c r="C22" i="25" a="1"/>
  <c r="C22" i="25" s="1"/>
  <c r="C23" i="25" a="1"/>
  <c r="C23" i="25" s="1"/>
  <c r="C24" i="25" a="1"/>
  <c r="C24" i="25" s="1"/>
  <c r="C25" i="25" a="1"/>
  <c r="C25" i="25" s="1"/>
  <c r="C26" i="25" a="1"/>
  <c r="C26" i="25" s="1"/>
  <c r="C27" i="25" a="1"/>
  <c r="C27" i="25" s="1"/>
  <c r="C28" i="25" a="1"/>
  <c r="C28" i="25" s="1"/>
  <c r="C29" i="25" a="1"/>
  <c r="C29" i="25" s="1"/>
  <c r="C30" i="25" a="1"/>
  <c r="C30" i="25" s="1"/>
  <c r="C31" i="25" a="1"/>
  <c r="C31" i="25" s="1"/>
  <c r="C32" i="25" a="1"/>
  <c r="C32" i="25" s="1"/>
  <c r="C33" i="25" a="1"/>
  <c r="C33" i="25" s="1"/>
  <c r="C34" i="25" a="1"/>
  <c r="C34" i="25" s="1"/>
  <c r="C35" i="25" a="1"/>
  <c r="C35" i="25" s="1"/>
  <c r="C36" i="25" a="1"/>
  <c r="C36" i="25" s="1"/>
  <c r="C37" i="25" a="1"/>
  <c r="C37" i="25" s="1"/>
  <c r="C38" i="25" a="1"/>
  <c r="C38" i="25" s="1"/>
  <c r="C39" i="25" a="1"/>
  <c r="C39" i="25" s="1"/>
  <c r="C40" i="25" a="1"/>
  <c r="C40" i="25" s="1"/>
  <c r="C41" i="25" a="1"/>
  <c r="C41" i="25" s="1"/>
  <c r="C42" i="25" a="1"/>
  <c r="C42" i="25" s="1"/>
  <c r="C43" i="25" a="1"/>
  <c r="C43" i="25" s="1"/>
  <c r="C44" i="25" a="1"/>
  <c r="C44" i="25" s="1"/>
  <c r="C45" i="25" a="1"/>
  <c r="C45" i="25" s="1"/>
  <c r="C46" i="25" a="1"/>
  <c r="C46" i="25" s="1"/>
  <c r="C47" i="25" a="1"/>
  <c r="C47" i="25" s="1"/>
  <c r="C48" i="25" a="1"/>
  <c r="C48" i="25" s="1"/>
  <c r="C49" i="25" a="1"/>
  <c r="C49" i="25" s="1"/>
  <c r="C50" i="25" a="1"/>
  <c r="C50" i="25" s="1"/>
  <c r="C51" i="25" a="1"/>
  <c r="C51" i="25" s="1"/>
  <c r="C52" i="25" a="1"/>
  <c r="C52" i="25" s="1"/>
  <c r="C53" i="25" a="1"/>
  <c r="C53" i="25" s="1"/>
  <c r="C54" i="25" a="1"/>
  <c r="C54" i="25" s="1"/>
  <c r="C55" i="25" a="1"/>
  <c r="C55" i="25" s="1"/>
  <c r="C56" i="25" a="1"/>
  <c r="C56" i="25" s="1"/>
  <c r="C57" i="25" a="1"/>
  <c r="C57" i="25" s="1"/>
  <c r="C58" i="25" a="1"/>
  <c r="C58" i="25" s="1"/>
  <c r="C59" i="25" a="1"/>
  <c r="C59" i="25" s="1"/>
  <c r="C60" i="25" a="1"/>
  <c r="C60" i="25" s="1"/>
  <c r="C61" i="25" a="1"/>
  <c r="C61" i="25" s="1"/>
  <c r="C62" i="25" a="1"/>
  <c r="C62" i="25" s="1"/>
  <c r="C63" i="25" a="1"/>
  <c r="C63" i="25" s="1"/>
  <c r="C64" i="25" a="1"/>
  <c r="C64" i="25" s="1"/>
  <c r="C65" i="25" a="1"/>
  <c r="C65" i="25" s="1"/>
  <c r="C66" i="25" a="1"/>
  <c r="C66" i="25" s="1"/>
  <c r="C67" i="25" a="1"/>
  <c r="C67" i="25" s="1"/>
  <c r="C68" i="25" a="1"/>
  <c r="C68" i="25" s="1"/>
  <c r="C69" i="25" a="1"/>
  <c r="C69" i="25" s="1"/>
  <c r="C70" i="25" a="1"/>
  <c r="C70" i="25" s="1"/>
  <c r="C71" i="25" a="1"/>
  <c r="C71" i="25" s="1"/>
  <c r="C72" i="25" a="1"/>
  <c r="C72" i="25" s="1"/>
  <c r="C73" i="25" a="1"/>
  <c r="C73" i="25" s="1"/>
  <c r="C74" i="25" a="1"/>
  <c r="C74" i="25" s="1"/>
  <c r="C75" i="25" a="1"/>
  <c r="C75" i="25" s="1"/>
  <c r="C76" i="25" a="1"/>
  <c r="C76" i="25" s="1"/>
  <c r="C77" i="25" a="1"/>
  <c r="C77" i="25" s="1"/>
  <c r="C78" i="25" a="1"/>
  <c r="C78" i="25" s="1"/>
  <c r="C79" i="25" a="1"/>
  <c r="C79" i="25" s="1"/>
  <c r="C80" i="25" a="1"/>
  <c r="C80" i="25" s="1"/>
  <c r="C81" i="25" a="1"/>
  <c r="C81" i="25" s="1"/>
  <c r="C82" i="25" a="1"/>
  <c r="C82" i="25" s="1"/>
  <c r="C83" i="25" a="1"/>
  <c r="C83" i="25" s="1"/>
  <c r="C84" i="25" a="1"/>
  <c r="C84" i="25" s="1"/>
  <c r="C85" i="25" a="1"/>
  <c r="C85" i="25" s="1"/>
  <c r="C86" i="25" a="1"/>
  <c r="C86" i="25" s="1"/>
  <c r="C87" i="25" a="1"/>
  <c r="C87" i="25" s="1"/>
  <c r="C88" i="25" a="1"/>
  <c r="C88" i="25" s="1"/>
  <c r="C89" i="25" a="1"/>
  <c r="C89" i="25" s="1"/>
  <c r="C90" i="25" a="1"/>
  <c r="C90" i="25" s="1"/>
  <c r="C91" i="25" a="1"/>
  <c r="C91" i="25" s="1"/>
  <c r="C92" i="25" a="1"/>
  <c r="C92" i="25" s="1"/>
  <c r="C93" i="25" a="1"/>
  <c r="C93" i="25" s="1"/>
  <c r="C4" i="24" a="1"/>
  <c r="C4" i="24" s="1"/>
  <c r="C5" i="24" a="1"/>
  <c r="C5" i="24" s="1"/>
  <c r="C6" i="24" a="1"/>
  <c r="C6" i="24" s="1"/>
  <c r="C7" i="24" a="1"/>
  <c r="C7" i="24" s="1"/>
  <c r="C8" i="24" a="1"/>
  <c r="C8" i="24" s="1"/>
  <c r="C9" i="24" a="1"/>
  <c r="C9" i="24" s="1"/>
  <c r="C10" i="24" a="1"/>
  <c r="C10" i="24" s="1"/>
  <c r="C11" i="24" a="1"/>
  <c r="C11" i="24" s="1"/>
  <c r="C12" i="24" a="1"/>
  <c r="C12" i="24" s="1"/>
  <c r="C13" i="24" a="1"/>
  <c r="C13" i="24" s="1"/>
  <c r="C14" i="24" a="1"/>
  <c r="C14" i="24" s="1"/>
  <c r="C15" i="24" a="1"/>
  <c r="C15" i="24" s="1"/>
  <c r="C16" i="24" a="1"/>
  <c r="C16" i="24" s="1"/>
  <c r="C17" i="24" a="1"/>
  <c r="C17" i="24" s="1"/>
  <c r="C18" i="24" a="1"/>
  <c r="C18" i="24" s="1"/>
  <c r="C19" i="24" a="1"/>
  <c r="C19" i="24" s="1"/>
  <c r="C20" i="24" a="1"/>
  <c r="C20" i="24" s="1"/>
  <c r="C21" i="24" a="1"/>
  <c r="C21" i="24" s="1"/>
  <c r="C22" i="24" a="1"/>
  <c r="C22" i="24" s="1"/>
  <c r="C23" i="24" a="1"/>
  <c r="C23" i="24" s="1"/>
  <c r="C24" i="24" a="1"/>
  <c r="C24" i="24" s="1"/>
  <c r="C25" i="24" a="1"/>
  <c r="C25" i="24" s="1"/>
  <c r="C26" i="24" a="1"/>
  <c r="C26" i="24" s="1"/>
  <c r="C27" i="24" a="1"/>
  <c r="C27" i="24" s="1"/>
  <c r="C28" i="24" a="1"/>
  <c r="C28" i="24" s="1"/>
  <c r="C29" i="24" a="1"/>
  <c r="C29" i="24" s="1"/>
  <c r="C30" i="24" a="1"/>
  <c r="C30" i="24" s="1"/>
  <c r="C31" i="24" a="1"/>
  <c r="C31" i="24" s="1"/>
  <c r="C32" i="24" a="1"/>
  <c r="C32" i="24" s="1"/>
  <c r="C33" i="24" a="1"/>
  <c r="C33" i="24" s="1"/>
  <c r="C34" i="24" a="1"/>
  <c r="C34" i="24" s="1"/>
  <c r="C35" i="24" a="1"/>
  <c r="C35" i="24" s="1"/>
  <c r="C36" i="24" a="1"/>
  <c r="C36" i="24" s="1"/>
  <c r="C37" i="24" a="1"/>
  <c r="C37" i="24" s="1"/>
  <c r="C38" i="24" a="1"/>
  <c r="C38" i="24" s="1"/>
  <c r="C39" i="24" a="1"/>
  <c r="C39" i="24" s="1"/>
  <c r="C40" i="24" a="1"/>
  <c r="C40" i="24" s="1"/>
  <c r="C41" i="24" a="1"/>
  <c r="C41" i="24" s="1"/>
  <c r="C42" i="24" a="1"/>
  <c r="C42" i="24" s="1"/>
  <c r="C43" i="24" a="1"/>
  <c r="C43" i="24" s="1"/>
  <c r="C44" i="24" a="1"/>
  <c r="C44" i="24" s="1"/>
  <c r="C45" i="24" a="1"/>
  <c r="C45" i="24" s="1"/>
  <c r="C46" i="24" a="1"/>
  <c r="C46" i="24" s="1"/>
  <c r="C47" i="24" a="1"/>
  <c r="C47" i="24" s="1"/>
  <c r="C48" i="24" a="1"/>
  <c r="C48" i="24" s="1"/>
  <c r="C49" i="24" a="1"/>
  <c r="C49" i="24" s="1"/>
  <c r="C50" i="24" a="1"/>
  <c r="C50" i="24" s="1"/>
  <c r="C51" i="24" a="1"/>
  <c r="C51" i="24" s="1"/>
  <c r="C52" i="24" a="1"/>
  <c r="C52" i="24" s="1"/>
  <c r="C53" i="24" a="1"/>
  <c r="C53" i="24" s="1"/>
  <c r="C54" i="24" a="1"/>
  <c r="C54" i="24" s="1"/>
  <c r="C55" i="24" a="1"/>
  <c r="C55" i="24" s="1"/>
  <c r="C56" i="24" a="1"/>
  <c r="C56" i="24" s="1"/>
  <c r="C57" i="24" a="1"/>
  <c r="C57" i="24" s="1"/>
  <c r="C58" i="24" a="1"/>
  <c r="C58" i="24" s="1"/>
  <c r="C59" i="24" a="1"/>
  <c r="C59" i="24" s="1"/>
  <c r="C60" i="24" a="1"/>
  <c r="C60" i="24" s="1"/>
  <c r="C61" i="24" a="1"/>
  <c r="C61" i="24" s="1"/>
  <c r="C62" i="24" a="1"/>
  <c r="C62" i="24" s="1"/>
  <c r="C63" i="24" a="1"/>
  <c r="C63" i="24" s="1"/>
  <c r="C64" i="24" a="1"/>
  <c r="C64" i="24" s="1"/>
  <c r="C65" i="24" a="1"/>
  <c r="C65" i="24" s="1"/>
  <c r="C66" i="24" a="1"/>
  <c r="C66" i="24" s="1"/>
  <c r="C67" i="24" a="1"/>
  <c r="C67" i="24" s="1"/>
  <c r="C68" i="24" a="1"/>
  <c r="C68" i="24" s="1"/>
  <c r="C69" i="24" a="1"/>
  <c r="C69" i="24" s="1"/>
  <c r="C70" i="24" a="1"/>
  <c r="C70" i="24" s="1"/>
  <c r="C71" i="24" a="1"/>
  <c r="C71" i="24" s="1"/>
  <c r="C72" i="24" a="1"/>
  <c r="C72" i="24" s="1"/>
  <c r="C73" i="24" a="1"/>
  <c r="C73" i="24" s="1"/>
  <c r="C74" i="24" a="1"/>
  <c r="C74" i="24" s="1"/>
  <c r="C75" i="24" a="1"/>
  <c r="C75" i="24" s="1"/>
  <c r="C76" i="24" a="1"/>
  <c r="C76" i="24" s="1"/>
  <c r="C77" i="24" a="1"/>
  <c r="C77" i="24" s="1"/>
  <c r="C78" i="24" a="1"/>
  <c r="C78" i="24" s="1"/>
  <c r="C79" i="24" a="1"/>
  <c r="C79" i="24" s="1"/>
  <c r="C80" i="24" a="1"/>
  <c r="C80" i="24" s="1"/>
  <c r="C81" i="24" a="1"/>
  <c r="C81" i="24" s="1"/>
  <c r="C82" i="24" a="1"/>
  <c r="C82" i="24" s="1"/>
  <c r="C83" i="24" a="1"/>
  <c r="C83" i="24" s="1"/>
  <c r="C84" i="24" a="1"/>
  <c r="C84" i="24" s="1"/>
  <c r="C85" i="24" a="1"/>
  <c r="C85" i="24" s="1"/>
  <c r="C86" i="24" a="1"/>
  <c r="C86" i="24" s="1"/>
  <c r="C87" i="24" a="1"/>
  <c r="C87" i="24" s="1"/>
  <c r="C88" i="24" a="1"/>
  <c r="C88" i="24" s="1"/>
  <c r="C89" i="24" a="1"/>
  <c r="C89" i="24" s="1"/>
  <c r="C90" i="24" a="1"/>
  <c r="C90" i="24" s="1"/>
  <c r="C91" i="24" a="1"/>
  <c r="C91" i="24" s="1"/>
  <c r="C92" i="24" a="1"/>
  <c r="C92" i="24" s="1"/>
  <c r="C93" i="24" a="1"/>
  <c r="C93" i="24" s="1"/>
  <c r="C4" i="23" a="1"/>
  <c r="C4" i="23" s="1"/>
  <c r="C5" i="23" a="1"/>
  <c r="C5" i="23" s="1"/>
  <c r="C6" i="23" a="1"/>
  <c r="C6" i="23" s="1"/>
  <c r="C7" i="23" a="1"/>
  <c r="C7" i="23" s="1"/>
  <c r="C8" i="23" a="1"/>
  <c r="C8" i="23" s="1"/>
  <c r="C9" i="23" a="1"/>
  <c r="C9" i="23" s="1"/>
  <c r="C10" i="23" a="1"/>
  <c r="C10" i="23" s="1"/>
  <c r="C11" i="23" a="1"/>
  <c r="C11" i="23" s="1"/>
  <c r="C12" i="23" a="1"/>
  <c r="C12" i="23" s="1"/>
  <c r="C13" i="23" a="1"/>
  <c r="C13" i="23" s="1"/>
  <c r="C14" i="23" a="1"/>
  <c r="C14" i="23" s="1"/>
  <c r="C15" i="23" a="1"/>
  <c r="C15" i="23" s="1"/>
  <c r="C16" i="23" a="1"/>
  <c r="C16" i="23" s="1"/>
  <c r="C17" i="23" a="1"/>
  <c r="C17" i="23" s="1"/>
  <c r="C18" i="23" a="1"/>
  <c r="C18" i="23" s="1"/>
  <c r="C19" i="23" a="1"/>
  <c r="C19" i="23" s="1"/>
  <c r="C20" i="23" a="1"/>
  <c r="C20" i="23" s="1"/>
  <c r="C21" i="23" a="1"/>
  <c r="C21" i="23" s="1"/>
  <c r="C22" i="23" a="1"/>
  <c r="C22" i="23" s="1"/>
  <c r="C23" i="23" a="1"/>
  <c r="C23" i="23" s="1"/>
  <c r="C24" i="23" a="1"/>
  <c r="C24" i="23" s="1"/>
  <c r="C25" i="23" a="1"/>
  <c r="C25" i="23" s="1"/>
  <c r="C26" i="23" a="1"/>
  <c r="C26" i="23" s="1"/>
  <c r="C27" i="23" a="1"/>
  <c r="C27" i="23" s="1"/>
  <c r="C28" i="23" a="1"/>
  <c r="C28" i="23" s="1"/>
  <c r="C29" i="23" a="1"/>
  <c r="C29" i="23" s="1"/>
  <c r="C30" i="23" a="1"/>
  <c r="C30" i="23" s="1"/>
  <c r="C31" i="23" a="1"/>
  <c r="C31" i="23" s="1"/>
  <c r="C32" i="23" a="1"/>
  <c r="C32" i="23" s="1"/>
  <c r="C33" i="23" a="1"/>
  <c r="C33" i="23" s="1"/>
  <c r="C34" i="23" a="1"/>
  <c r="C34" i="23" s="1"/>
  <c r="C35" i="23" a="1"/>
  <c r="C35" i="23" s="1"/>
  <c r="C36" i="23" a="1"/>
  <c r="C36" i="23" s="1"/>
  <c r="C37" i="23" a="1"/>
  <c r="C37" i="23" s="1"/>
  <c r="C38" i="23" a="1"/>
  <c r="C38" i="23" s="1"/>
  <c r="C39" i="23" a="1"/>
  <c r="C39" i="23" s="1"/>
  <c r="C40" i="23" a="1"/>
  <c r="C40" i="23" s="1"/>
  <c r="C41" i="23" a="1"/>
  <c r="C41" i="23" s="1"/>
  <c r="C42" i="23" a="1"/>
  <c r="C42" i="23" s="1"/>
  <c r="C43" i="23" a="1"/>
  <c r="C43" i="23" s="1"/>
  <c r="C44" i="23" a="1"/>
  <c r="C44" i="23" s="1"/>
  <c r="C45" i="23" a="1"/>
  <c r="C45" i="23" s="1"/>
  <c r="C46" i="23" a="1"/>
  <c r="C46" i="23" s="1"/>
  <c r="C47" i="23" a="1"/>
  <c r="C47" i="23" s="1"/>
  <c r="C48" i="23" a="1"/>
  <c r="C48" i="23" s="1"/>
  <c r="C49" i="23" a="1"/>
  <c r="C49" i="23" s="1"/>
  <c r="C50" i="23" a="1"/>
  <c r="C50" i="23" s="1"/>
  <c r="C51" i="23" a="1"/>
  <c r="C51" i="23" s="1"/>
  <c r="C52" i="23" a="1"/>
  <c r="C52" i="23" s="1"/>
  <c r="C53" i="23" a="1"/>
  <c r="C53" i="23" s="1"/>
  <c r="C54" i="23" a="1"/>
  <c r="C54" i="23" s="1"/>
  <c r="C55" i="23" a="1"/>
  <c r="C55" i="23" s="1"/>
  <c r="C56" i="23" a="1"/>
  <c r="C56" i="23" s="1"/>
  <c r="C57" i="23" a="1"/>
  <c r="C57" i="23" s="1"/>
  <c r="C58" i="23" a="1"/>
  <c r="C58" i="23" s="1"/>
  <c r="C59" i="23" a="1"/>
  <c r="C59" i="23" s="1"/>
  <c r="C60" i="23" a="1"/>
  <c r="C60" i="23" s="1"/>
  <c r="C61" i="23" a="1"/>
  <c r="C61" i="23" s="1"/>
  <c r="C62" i="23" a="1"/>
  <c r="C62" i="23" s="1"/>
  <c r="C63" i="23" a="1"/>
  <c r="C63" i="23" s="1"/>
  <c r="C64" i="23" a="1"/>
  <c r="C64" i="23" s="1"/>
  <c r="C65" i="23" a="1"/>
  <c r="C65" i="23" s="1"/>
  <c r="C66" i="23" a="1"/>
  <c r="C66" i="23" s="1"/>
  <c r="C67" i="23" a="1"/>
  <c r="C67" i="23" s="1"/>
  <c r="C68" i="23" a="1"/>
  <c r="C68" i="23" s="1"/>
  <c r="C69" i="23" a="1"/>
  <c r="C69" i="23" s="1"/>
  <c r="C70" i="23" a="1"/>
  <c r="C70" i="23" s="1"/>
  <c r="C71" i="23" a="1"/>
  <c r="C71" i="23" s="1"/>
  <c r="C72" i="23" a="1"/>
  <c r="C72" i="23" s="1"/>
  <c r="C73" i="23" a="1"/>
  <c r="C73" i="23" s="1"/>
  <c r="C74" i="23" a="1"/>
  <c r="C74" i="23" s="1"/>
  <c r="C75" i="23" a="1"/>
  <c r="C75" i="23" s="1"/>
  <c r="C76" i="23" a="1"/>
  <c r="C76" i="23" s="1"/>
  <c r="C77" i="23" a="1"/>
  <c r="C77" i="23" s="1"/>
  <c r="C78" i="23" a="1"/>
  <c r="C78" i="23" s="1"/>
  <c r="C79" i="23" a="1"/>
  <c r="C79" i="23" s="1"/>
  <c r="C80" i="23" a="1"/>
  <c r="C80" i="23" s="1"/>
  <c r="C81" i="23" a="1"/>
  <c r="C81" i="23" s="1"/>
  <c r="C82" i="23" a="1"/>
  <c r="C82" i="23" s="1"/>
  <c r="C83" i="23" a="1"/>
  <c r="C83" i="23" s="1"/>
  <c r="C84" i="23" a="1"/>
  <c r="C84" i="23" s="1"/>
  <c r="C85" i="23" a="1"/>
  <c r="C85" i="23" s="1"/>
  <c r="C86" i="23" a="1"/>
  <c r="C86" i="23" s="1"/>
  <c r="C87" i="23" a="1"/>
  <c r="C87" i="23" s="1"/>
  <c r="C88" i="23" a="1"/>
  <c r="C88" i="23" s="1"/>
  <c r="C89" i="23" a="1"/>
  <c r="C89" i="23" s="1"/>
  <c r="C90" i="23" a="1"/>
  <c r="C90" i="23" s="1"/>
  <c r="C91" i="23" a="1"/>
  <c r="C91" i="23" s="1"/>
  <c r="C92" i="23" a="1"/>
  <c r="C92" i="23" s="1"/>
  <c r="C93" i="23" a="1"/>
  <c r="C93" i="23" s="1"/>
  <c r="G4" i="22" a="1"/>
  <c r="G4" i="22" s="1"/>
  <c r="G5" i="22" a="1"/>
  <c r="G5" i="22" s="1"/>
  <c r="G6" i="22" a="1"/>
  <c r="G6" i="22" s="1"/>
  <c r="G7" i="22" a="1"/>
  <c r="G7" i="22" s="1"/>
  <c r="G8" i="22" a="1"/>
  <c r="G8" i="22" s="1"/>
  <c r="G9" i="22" a="1"/>
  <c r="G9" i="22" s="1"/>
  <c r="G10" i="22" a="1"/>
  <c r="G10" i="22" s="1"/>
  <c r="G11" i="22" a="1"/>
  <c r="G11" i="22" s="1"/>
  <c r="G12" i="22" a="1"/>
  <c r="G12" i="22" s="1"/>
  <c r="G13" i="22" a="1"/>
  <c r="G13" i="22" s="1"/>
  <c r="G14" i="22" a="1"/>
  <c r="G14" i="22" s="1"/>
  <c r="G15" i="22" a="1"/>
  <c r="G15" i="22" s="1"/>
  <c r="G16" i="22" a="1"/>
  <c r="G16" i="22" s="1"/>
  <c r="G17" i="22" a="1"/>
  <c r="G17" i="22" s="1"/>
  <c r="G18" i="22" a="1"/>
  <c r="G18" i="22" s="1"/>
  <c r="G19" i="22" a="1"/>
  <c r="G19" i="22" s="1"/>
  <c r="G20" i="22" a="1"/>
  <c r="G20" i="22" s="1"/>
  <c r="G21" i="22" a="1"/>
  <c r="G21" i="22" s="1"/>
  <c r="G22" i="22" a="1"/>
  <c r="G22" i="22" s="1"/>
  <c r="G23" i="22" a="1"/>
  <c r="G23" i="22" s="1"/>
  <c r="G24" i="22" a="1"/>
  <c r="G24" i="22" s="1"/>
  <c r="G25" i="22" a="1"/>
  <c r="G25" i="22" s="1"/>
  <c r="G26" i="22" a="1"/>
  <c r="G26" i="22" s="1"/>
  <c r="G27" i="22" a="1"/>
  <c r="G27" i="22" s="1"/>
  <c r="G28" i="22" a="1"/>
  <c r="G28" i="22" s="1"/>
  <c r="G29" i="22" a="1"/>
  <c r="G29" i="22" s="1"/>
  <c r="G30" i="22" a="1"/>
  <c r="G30" i="22" s="1"/>
  <c r="G31" i="22" a="1"/>
  <c r="G31" i="22" s="1"/>
  <c r="G32" i="22" a="1"/>
  <c r="G32" i="22" s="1"/>
  <c r="G33" i="22" a="1"/>
  <c r="G33" i="22" s="1"/>
  <c r="G34" i="22" a="1"/>
  <c r="G34" i="22" s="1"/>
  <c r="G35" i="22" a="1"/>
  <c r="G35" i="22" s="1"/>
  <c r="G36" i="22" a="1"/>
  <c r="G36" i="22" s="1"/>
  <c r="G37" i="22" a="1"/>
  <c r="G37" i="22" s="1"/>
  <c r="G38" i="22" a="1"/>
  <c r="G38" i="22" s="1"/>
  <c r="G39" i="22" a="1"/>
  <c r="G39" i="22" s="1"/>
  <c r="G40" i="22" a="1"/>
  <c r="G40" i="22" s="1"/>
  <c r="G41" i="22" a="1"/>
  <c r="G41" i="22" s="1"/>
  <c r="G42" i="22" a="1"/>
  <c r="G42" i="22" s="1"/>
  <c r="G43" i="22" a="1"/>
  <c r="G43" i="22" s="1"/>
  <c r="G44" i="22" a="1"/>
  <c r="G44" i="22" s="1"/>
  <c r="G45" i="22" a="1"/>
  <c r="G45" i="22" s="1"/>
  <c r="G46" i="22" a="1"/>
  <c r="G46" i="22" s="1"/>
  <c r="G47" i="22" a="1"/>
  <c r="G47" i="22" s="1"/>
  <c r="G48" i="22" a="1"/>
  <c r="G48" i="22" s="1"/>
  <c r="G49" i="22" a="1"/>
  <c r="G49" i="22" s="1"/>
  <c r="G50" i="22" a="1"/>
  <c r="G50" i="22" s="1"/>
  <c r="G51" i="22" a="1"/>
  <c r="G51" i="22" s="1"/>
  <c r="G52" i="22" a="1"/>
  <c r="G52" i="22" s="1"/>
  <c r="G53" i="22" a="1"/>
  <c r="G53" i="22" s="1"/>
  <c r="G54" i="22" a="1"/>
  <c r="G54" i="22" s="1"/>
  <c r="G55" i="22" a="1"/>
  <c r="G55" i="22" s="1"/>
  <c r="G56" i="22" a="1"/>
  <c r="G56" i="22" s="1"/>
  <c r="G57" i="22" a="1"/>
  <c r="G57" i="22" s="1"/>
  <c r="G58" i="22" a="1"/>
  <c r="G58" i="22" s="1"/>
  <c r="G59" i="22" a="1"/>
  <c r="G59" i="22" s="1"/>
  <c r="G60" i="22" a="1"/>
  <c r="G60" i="22" s="1"/>
  <c r="G61" i="22" a="1"/>
  <c r="G61" i="22" s="1"/>
  <c r="G62" i="22" a="1"/>
  <c r="G62" i="22" s="1"/>
  <c r="G63" i="22" a="1"/>
  <c r="G63" i="22" s="1"/>
  <c r="G64" i="22" a="1"/>
  <c r="G64" i="22" s="1"/>
  <c r="G65" i="22" a="1"/>
  <c r="G65" i="22" s="1"/>
  <c r="G66" i="22" a="1"/>
  <c r="G66" i="22" s="1"/>
  <c r="G67" i="22" a="1"/>
  <c r="G67" i="22" s="1"/>
  <c r="G68" i="22" a="1"/>
  <c r="G68" i="22" s="1"/>
  <c r="G69" i="22" a="1"/>
  <c r="G69" i="22" s="1"/>
  <c r="G70" i="22" a="1"/>
  <c r="G70" i="22" s="1"/>
  <c r="G71" i="22" a="1"/>
  <c r="G71" i="22" s="1"/>
  <c r="G72" i="22" a="1"/>
  <c r="G72" i="22" s="1"/>
  <c r="G73" i="22" a="1"/>
  <c r="G73" i="22" s="1"/>
  <c r="G74" i="22" a="1"/>
  <c r="G74" i="22" s="1"/>
  <c r="G75" i="22" a="1"/>
  <c r="G75" i="22" s="1"/>
  <c r="G76" i="22" a="1"/>
  <c r="G76" i="22" s="1"/>
  <c r="G77" i="22" a="1"/>
  <c r="G77" i="22" s="1"/>
  <c r="G78" i="22" a="1"/>
  <c r="G78" i="22" s="1"/>
  <c r="G79" i="22" a="1"/>
  <c r="G79" i="22" s="1"/>
  <c r="G80" i="22" a="1"/>
  <c r="G80" i="22" s="1"/>
  <c r="G81" i="22" a="1"/>
  <c r="G81" i="22" s="1"/>
  <c r="G82" i="22" a="1"/>
  <c r="G82" i="22" s="1"/>
  <c r="G83" i="22" a="1"/>
  <c r="G83" i="22" s="1"/>
  <c r="G84" i="22" a="1"/>
  <c r="G84" i="22" s="1"/>
  <c r="G85" i="22" a="1"/>
  <c r="G85" i="22" s="1"/>
  <c r="G86" i="22" a="1"/>
  <c r="G86" i="22" s="1"/>
  <c r="G87" i="22" a="1"/>
  <c r="G87" i="22" s="1"/>
  <c r="G88" i="22" a="1"/>
  <c r="G88" i="22" s="1"/>
  <c r="G89" i="22" a="1"/>
  <c r="G89" i="22" s="1"/>
  <c r="G90" i="22" a="1"/>
  <c r="G90" i="22" s="1"/>
  <c r="G91" i="22" a="1"/>
  <c r="G91" i="22" s="1"/>
  <c r="G92" i="22" a="1"/>
  <c r="G92" i="22" s="1"/>
  <c r="G93" i="22" a="1"/>
  <c r="G93" i="22" s="1"/>
  <c r="G4" i="21" a="1"/>
  <c r="G4" i="21" s="1"/>
  <c r="G5" i="21" a="1"/>
  <c r="G5" i="21" s="1"/>
  <c r="G6" i="21" a="1"/>
  <c r="G6" i="21" s="1"/>
  <c r="G7" i="21" a="1"/>
  <c r="G7" i="21" s="1"/>
  <c r="G8" i="21" a="1"/>
  <c r="G8" i="21" s="1"/>
  <c r="G9" i="21" a="1"/>
  <c r="G9" i="21" s="1"/>
  <c r="G10" i="21" a="1"/>
  <c r="G10" i="21" s="1"/>
  <c r="G11" i="21" a="1"/>
  <c r="G11" i="21" s="1"/>
  <c r="G12" i="21" a="1"/>
  <c r="G12" i="21" s="1"/>
  <c r="G13" i="21" a="1"/>
  <c r="G13" i="21" s="1"/>
  <c r="G14" i="21" a="1"/>
  <c r="G14" i="21" s="1"/>
  <c r="G15" i="21" a="1"/>
  <c r="G15" i="21" s="1"/>
  <c r="G16" i="21" a="1"/>
  <c r="G16" i="21" s="1"/>
  <c r="G17" i="21" a="1"/>
  <c r="G17" i="21" s="1"/>
  <c r="G18" i="21" a="1"/>
  <c r="G18" i="21" s="1"/>
  <c r="G19" i="21" a="1"/>
  <c r="G19" i="21" s="1"/>
  <c r="G20" i="21" a="1"/>
  <c r="G20" i="21" s="1"/>
  <c r="G21" i="21" a="1"/>
  <c r="G21" i="21" s="1"/>
  <c r="G22" i="21" a="1"/>
  <c r="G22" i="21" s="1"/>
  <c r="G23" i="21" a="1"/>
  <c r="G23" i="21" s="1"/>
  <c r="G24" i="21" a="1"/>
  <c r="G24" i="21" s="1"/>
  <c r="G25" i="21" a="1"/>
  <c r="G25" i="21" s="1"/>
  <c r="G26" i="21" a="1"/>
  <c r="G26" i="21" s="1"/>
  <c r="G27" i="21" a="1"/>
  <c r="G27" i="21" s="1"/>
  <c r="G28" i="21" a="1"/>
  <c r="G28" i="21" s="1"/>
  <c r="G29" i="21" a="1"/>
  <c r="G29" i="21" s="1"/>
  <c r="G30" i="21" a="1"/>
  <c r="G30" i="21" s="1"/>
  <c r="G31" i="21" a="1"/>
  <c r="G31" i="21" s="1"/>
  <c r="G32" i="21" a="1"/>
  <c r="G32" i="21" s="1"/>
  <c r="G33" i="21" a="1"/>
  <c r="G33" i="21" s="1"/>
  <c r="G34" i="21" a="1"/>
  <c r="G34" i="21" s="1"/>
  <c r="G35" i="21" a="1"/>
  <c r="G35" i="21" s="1"/>
  <c r="G36" i="21" a="1"/>
  <c r="G36" i="21" s="1"/>
  <c r="G37" i="21" a="1"/>
  <c r="G37" i="21" s="1"/>
  <c r="G38" i="21" a="1"/>
  <c r="G38" i="21" s="1"/>
  <c r="G39" i="21" a="1"/>
  <c r="G39" i="21" s="1"/>
  <c r="G40" i="21" a="1"/>
  <c r="G40" i="21" s="1"/>
  <c r="G41" i="21" a="1"/>
  <c r="G41" i="21" s="1"/>
  <c r="G42" i="21" a="1"/>
  <c r="G42" i="21" s="1"/>
  <c r="G43" i="21" a="1"/>
  <c r="G43" i="21" s="1"/>
  <c r="G44" i="21" a="1"/>
  <c r="G44" i="21" s="1"/>
  <c r="G45" i="21" a="1"/>
  <c r="G45" i="21" s="1"/>
  <c r="G46" i="21" a="1"/>
  <c r="G46" i="21" s="1"/>
  <c r="G47" i="21" a="1"/>
  <c r="G47" i="21" s="1"/>
  <c r="G48" i="21" a="1"/>
  <c r="G48" i="21" s="1"/>
  <c r="G49" i="21" a="1"/>
  <c r="G49" i="21" s="1"/>
  <c r="G50" i="21" a="1"/>
  <c r="G50" i="21" s="1"/>
  <c r="G51" i="21" a="1"/>
  <c r="G51" i="21" s="1"/>
  <c r="G52" i="21" a="1"/>
  <c r="G52" i="21" s="1"/>
  <c r="G53" i="21" a="1"/>
  <c r="G53" i="21" s="1"/>
  <c r="G54" i="21" a="1"/>
  <c r="G54" i="21" s="1"/>
  <c r="G55" i="21" a="1"/>
  <c r="G55" i="21" s="1"/>
  <c r="G56" i="21" a="1"/>
  <c r="G56" i="21" s="1"/>
  <c r="G57" i="21" a="1"/>
  <c r="G57" i="21" s="1"/>
  <c r="G58" i="21" a="1"/>
  <c r="G58" i="21" s="1"/>
  <c r="G59" i="21" a="1"/>
  <c r="G59" i="21" s="1"/>
  <c r="G60" i="21" a="1"/>
  <c r="G60" i="21" s="1"/>
  <c r="G61" i="21" a="1"/>
  <c r="G61" i="21" s="1"/>
  <c r="G62" i="21" a="1"/>
  <c r="G62" i="21" s="1"/>
  <c r="G63" i="21" a="1"/>
  <c r="G63" i="21" s="1"/>
  <c r="G64" i="21" a="1"/>
  <c r="G64" i="21" s="1"/>
  <c r="G65" i="21" a="1"/>
  <c r="G65" i="21" s="1"/>
  <c r="G66" i="21" a="1"/>
  <c r="G66" i="21" s="1"/>
  <c r="G67" i="21" a="1"/>
  <c r="G67" i="21" s="1"/>
  <c r="G68" i="21" a="1"/>
  <c r="G68" i="21" s="1"/>
  <c r="G69" i="21" a="1"/>
  <c r="G69" i="21" s="1"/>
  <c r="G70" i="21" a="1"/>
  <c r="G70" i="21" s="1"/>
  <c r="G71" i="21" a="1"/>
  <c r="G71" i="21" s="1"/>
  <c r="G72" i="21" a="1"/>
  <c r="G72" i="21" s="1"/>
  <c r="G73" i="21" a="1"/>
  <c r="G73" i="21" s="1"/>
  <c r="G74" i="21" a="1"/>
  <c r="G74" i="21" s="1"/>
  <c r="G75" i="21" a="1"/>
  <c r="G75" i="21" s="1"/>
  <c r="G76" i="21" a="1"/>
  <c r="G76" i="21" s="1"/>
  <c r="G77" i="21" a="1"/>
  <c r="G77" i="21" s="1"/>
  <c r="G78" i="21" a="1"/>
  <c r="G78" i="21" s="1"/>
  <c r="G79" i="21" a="1"/>
  <c r="G79" i="21" s="1"/>
  <c r="G80" i="21" a="1"/>
  <c r="G80" i="21" s="1"/>
  <c r="G81" i="21" a="1"/>
  <c r="G81" i="21" s="1"/>
  <c r="G82" i="21" a="1"/>
  <c r="G82" i="21" s="1"/>
  <c r="G83" i="21" a="1"/>
  <c r="G83" i="21" s="1"/>
  <c r="G84" i="21" a="1"/>
  <c r="G84" i="21" s="1"/>
  <c r="G85" i="21" a="1"/>
  <c r="G85" i="21" s="1"/>
  <c r="G86" i="21" a="1"/>
  <c r="G86" i="21" s="1"/>
  <c r="G87" i="21" a="1"/>
  <c r="G87" i="21" s="1"/>
  <c r="G88" i="21" a="1"/>
  <c r="G88" i="21" s="1"/>
  <c r="G89" i="21" a="1"/>
  <c r="G89" i="21" s="1"/>
  <c r="G90" i="21" a="1"/>
  <c r="G90" i="21" s="1"/>
  <c r="G91" i="21" a="1"/>
  <c r="G91" i="21" s="1"/>
  <c r="G92" i="21" a="1"/>
  <c r="G92" i="21" s="1"/>
  <c r="G93" i="21" a="1"/>
  <c r="G93" i="21" s="1"/>
  <c r="F4" i="25"/>
  <c r="F4" i="24"/>
  <c r="F4" i="23"/>
  <c r="C8" i="9" l="1"/>
  <c r="C7" i="9"/>
  <c r="C6" i="9"/>
  <c r="C5" i="9"/>
  <c r="C4" i="9"/>
</calcChain>
</file>

<file path=xl/comments1.xml><?xml version="1.0" encoding="utf-8"?>
<comments xmlns="http://schemas.openxmlformats.org/spreadsheetml/2006/main" xmlns:mc="http://schemas.openxmlformats.org/markup-compatibility/2006" xmlns:xr="http://schemas.microsoft.com/office/spreadsheetml/2014/revision" mc:Ignorable="xr">
  <authors>
    <author>Eric Young</author>
  </authors>
  <commentList>
    <comment ref="A1" authorId="0" shapeId="0" xr:uid="{9655C385-2CFA-45E9-82F4-0E8B42045A00}">
      <text>
        <r>
          <rPr>
            <sz val="9"/>
            <color indexed="81"/>
            <rFont val="Tahoma"/>
            <family val="2"/>
          </rPr>
          <t>The run chart is a graphical way of plotting data in a type of order. For quality improvement projects, data is usually plotted over time. This is useful for identifying variation in the data, which indicates whether changes have resulted in a true change in the system. A run chart is sometimes called a trend chart, time series chart, or line chart. It is easy to create and straightforward to interpret; this simplicity makes the run chart a valuable tool for communicating and understanding variation.
See the "Run Chart Rules" tab for background on Run Charts and how to interpret them.</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Eric Young</author>
  </authors>
  <commentList>
    <comment ref="A1" authorId="0" shapeId="0" xr:uid="{8AF2F763-EB3A-4816-B7BB-520583290979}">
      <text>
        <r>
          <rPr>
            <sz val="9"/>
            <color indexed="81"/>
            <rFont val="Tahoma"/>
            <family val="2"/>
          </rPr>
          <t>The run chart is a graphical way of plotting data in a type of order. For quality improvement projects, data is usually plotted over time. This is useful for identifying variation in the data, which indicates whether changes have resulted in a true change in the system. A run chart is sometimes called a trend chart, time series chart, or line chart. It is easy to create and straightforward to interpret; this simplicity makes the run chart a valuable tool for communicating and understanding variation.
See the "Run Chart Rules" tab for background on Run Charts and how to interpret them.</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Eric Young</author>
  </authors>
  <commentList>
    <comment ref="A1" authorId="0" shapeId="0" xr:uid="{2F8742E4-B8BE-4AA2-8BFC-4B7F130B49FC}">
      <text>
        <r>
          <rPr>
            <sz val="9"/>
            <color indexed="81"/>
            <rFont val="Tahoma"/>
            <family val="2"/>
          </rPr>
          <t>The run chart is a graphical way of plotting data in a type of order. For quality improvement projects, data is usually plotted over time. This is useful for identifying variation in the data, which indicates whether changes have resulted in a true change in the system. A run chart is sometimes called a trend chart, time series chart, or line chart. It is easy to create and straightforward to interpret; this simplicity makes the run chart a valuable tool for communicating and understanding variation.
See the "Run Chart Rules" tab for background on Run Charts and how to interpret them.</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Eric Young</author>
  </authors>
  <commentList>
    <comment ref="A1" authorId="0" shapeId="0" xr:uid="{2FF926FF-0B27-4D58-8D3F-8F53F8ED0068}">
      <text>
        <r>
          <rPr>
            <sz val="9"/>
            <color indexed="81"/>
            <rFont val="Tahoma"/>
            <family val="2"/>
          </rPr>
          <t>The run chart is a graphical way of plotting data in a type of order. For quality improvement projects, data is usually plotted over time. This is useful for identifying variation in the data, which indicates whether changes have resulted in a true change in the system. A run chart is sometimes called a trend chart, time series chart, or line chart. It is easy to create and straightforward to interpret; this simplicity makes the run chart a valuable tool for communicating and understanding variation.
See the "Run Chart Rules" tab for background on Run Charts and how to interpret them.</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Eric Young</author>
  </authors>
  <commentList>
    <comment ref="A1" authorId="0" shapeId="0" xr:uid="{DB7DF575-3B16-42BB-879D-59A989EC3DD2}">
      <text>
        <r>
          <rPr>
            <sz val="9"/>
            <color indexed="81"/>
            <rFont val="Tahoma"/>
            <family val="2"/>
          </rPr>
          <t>The run chart is a graphical way of plotting data in a type of order. For quality improvement projects, data is usually plotted over time. This is useful for identifying variation in the data, which indicates whether changes have resulted in a true change in the system. A run chart is sometimes called a trend chart, time series chart, or line chart. It is easy to create and straightforward to interpret; this simplicity makes the run chart a valuable tool for communicating and understanding variation.
See the "Run Chart Rules" tab for background on Run Charts and how to interpret them.</t>
        </r>
      </text>
    </comment>
  </commentList>
</comments>
</file>

<file path=xl/comments6.xml><?xml version="1.0" encoding="utf-8"?>
<comments xmlns="http://schemas.openxmlformats.org/spreadsheetml/2006/main" xmlns:mc="http://schemas.openxmlformats.org/markup-compatibility/2006" xmlns:xr="http://schemas.microsoft.com/office/spreadsheetml/2014/revision" mc:Ignorable="xr">
  <authors>
    <author>Eric Young</author>
  </authors>
  <commentList>
    <comment ref="A1" authorId="0" shapeId="0" xr:uid="{8552089D-4922-4603-9A1D-C09C3E1BF77F}">
      <text>
        <r>
          <rPr>
            <sz val="9"/>
            <color indexed="81"/>
            <rFont val="Tahoma"/>
            <family val="2"/>
          </rPr>
          <t>The run chart is a graphical way of plotting data in a type of order. For quality improvement projects, data is usually plotted over time. This is useful for identifying variation in the data, which indicates whether changes have resulted in a true change in the system. A run chart is sometimes called a trend chart, time series chart, or line chart. It is easy to create and straightforward to interpret; this simplicity makes the run chart a valuable tool for communicating and understanding variation.
See the "Run Chart Rules" tab for background on Run Charts and how to interpret them.</t>
        </r>
      </text>
    </comment>
  </commentList>
</comments>
</file>

<file path=xl/comments7.xml><?xml version="1.0" encoding="utf-8"?>
<comments xmlns="http://schemas.openxmlformats.org/spreadsheetml/2006/main" xmlns:mc="http://schemas.openxmlformats.org/markup-compatibility/2006" xmlns:xr="http://schemas.microsoft.com/office/spreadsheetml/2014/revision" mc:Ignorable="xr">
  <authors>
    <author>Eric Young</author>
  </authors>
  <commentList>
    <comment ref="A1" authorId="0" shapeId="0" xr:uid="{F7C54F61-457E-480B-B4AB-A653C8237266}">
      <text>
        <r>
          <rPr>
            <sz val="9"/>
            <color indexed="81"/>
            <rFont val="Tahoma"/>
            <family val="2"/>
          </rPr>
          <t>The run chart is a graphical way of plotting data in a type of order. For quality improvement projects, data is usually plotted over time. This is useful for identifying variation in the data, which indicates whether changes have resulted in a true change in the system. A run chart is sometimes called a trend chart, time series chart, or line chart. It is easy to create and straightforward to interpret; this simplicity makes the run chart a valuable tool for communicating and understanding variation.
See the "Run Chart Rules" tab for background on Run Charts and how to interpret them.</t>
        </r>
      </text>
    </comment>
  </commentList>
</comments>
</file>

<file path=xl/comments8.xml><?xml version="1.0" encoding="utf-8"?>
<comments xmlns="http://schemas.openxmlformats.org/spreadsheetml/2006/main" xmlns:mc="http://schemas.openxmlformats.org/markup-compatibility/2006" xmlns:xr="http://schemas.microsoft.com/office/spreadsheetml/2014/revision" mc:Ignorable="xr">
  <authors>
    <author>Eric Young</author>
  </authors>
  <commentList>
    <comment ref="A1" authorId="0" shapeId="0" xr:uid="{596ECA74-399D-4EB4-84B5-6D17018C81BE}">
      <text>
        <r>
          <rPr>
            <sz val="9"/>
            <color indexed="81"/>
            <rFont val="Tahoma"/>
            <family val="2"/>
          </rPr>
          <t>The run chart is a graphical way of plotting data in a type of order. For quality improvement projects, data is usually plotted over time. This is useful for identifying variation in the data, which indicates whether changes have resulted in a true change in the system. A run chart is sometimes called a trend chart, time series chart, or line chart. It is easy to create and straightforward to interpret; this simplicity makes the run chart a valuable tool for communicating and understanding variation.
See the "Run Chart Rules" tab for background on Run Charts and how to interpret them.</t>
        </r>
      </text>
    </comment>
  </commentList>
</comments>
</file>

<file path=xl/comments9.xml><?xml version="1.0" encoding="utf-8"?>
<comments xmlns="http://schemas.openxmlformats.org/spreadsheetml/2006/main" xmlns:mc="http://schemas.openxmlformats.org/markup-compatibility/2006" xmlns:xr="http://schemas.microsoft.com/office/spreadsheetml/2014/revision" mc:Ignorable="xr">
  <authors>
    <author>Eric Young</author>
  </authors>
  <commentList>
    <comment ref="A1" authorId="0" shapeId="0" xr:uid="{543797DA-60B6-4259-BC2B-D1FF03F24464}">
      <text>
        <r>
          <rPr>
            <sz val="9"/>
            <color indexed="81"/>
            <rFont val="Tahoma"/>
            <family val="2"/>
          </rPr>
          <t>The run chart is a graphical way of plotting data in a type of order. For quality improvement projects, data is usually plotted over time. This is useful for identifying variation in the data, which indicates whether changes have resulted in a true change in the system. A run chart is sometimes called a trend chart, time series chart, or line chart. It is easy to create and straightforward to interpret; this simplicity makes the run chart a valuable tool for communicating and understanding variation.
See the "Run Chart Rules" tab for background on Run Charts and how to interpret them.</t>
        </r>
      </text>
    </comment>
  </commentList>
</comments>
</file>

<file path=xl/comments10.xml><?xml version="1.0" encoding="utf-8"?>
<comments xmlns="http://schemas.openxmlformats.org/spreadsheetml/2006/main" xmlns:mc="http://schemas.openxmlformats.org/markup-compatibility/2006" xmlns:xr="http://schemas.microsoft.com/office/spreadsheetml/2014/revision" mc:Ignorable="xr">
  <authors>
    <author>Eric Young</author>
  </authors>
  <commentList>
    <comment ref="A1" authorId="0" shapeId="0" xr:uid="{A17791AA-C184-4DC1-8799-B58BEFD77F53}">
      <text>
        <r>
          <rPr>
            <sz val="9"/>
            <color indexed="81"/>
            <rFont val="Tahoma"/>
            <family val="2"/>
          </rPr>
          <t>The run chart is a graphical way of plotting data in a type of order. For quality improvement projects, data is usually plotted over time. This is useful for identifying variation in the data, which indicates whether changes have resulted in a true change in the system. A run chart is sometimes called a trend chart, time series chart, or line chart. It is easy to create and straightforward to interpret; this simplicity makes the run chart a valuable tool for communicating and understanding variation.
See the "Run Chart Rules" tab for background on Run Charts and how to interpret them.</t>
        </r>
      </text>
    </comment>
  </commentList>
</comments>
</file>

<file path=xl/comments11.xml><?xml version="1.0" encoding="utf-8"?>
<comments xmlns="http://schemas.openxmlformats.org/spreadsheetml/2006/main" xmlns:mc="http://schemas.openxmlformats.org/markup-compatibility/2006" xmlns:xr="http://schemas.microsoft.com/office/spreadsheetml/2014/revision" mc:Ignorable="xr">
  <authors>
    <author>Eric Young</author>
  </authors>
  <commentList>
    <comment ref="A1" authorId="0" shapeId="0" xr:uid="{7E50AA45-B998-41C8-A874-BD59C7F6C982}">
      <text>
        <r>
          <rPr>
            <sz val="9"/>
            <color indexed="81"/>
            <rFont val="Tahoma"/>
            <family val="2"/>
          </rPr>
          <t>The run chart is a graphical way of plotting data in a type of order. For quality improvement projects, data is usually plotted over time. This is useful for identifying variation in the data, which indicates whether changes have resulted in a true change in the system. A run chart is sometimes called a trend chart, time series chart, or line chart. It is easy to create and straightforward to interpret; this simplicity makes the run chart a valuable tool for communicating and understanding variation.
See the "Run Chart Rules" tab for background on Run Charts and how to interpret them.</t>
        </r>
      </text>
    </comment>
  </commentList>
</comments>
</file>

<file path=xl/comments12.xml><?xml version="1.0" encoding="utf-8"?>
<comments xmlns="http://schemas.openxmlformats.org/spreadsheetml/2006/main" xmlns:mc="http://schemas.openxmlformats.org/markup-compatibility/2006" xmlns:xr="http://schemas.microsoft.com/office/spreadsheetml/2014/revision" mc:Ignorable="xr">
  <authors>
    <author>Eric Young</author>
  </authors>
  <commentList>
    <comment ref="A1" authorId="0" shapeId="0" xr:uid="{0D4CA3D7-F431-416E-9821-C33CE988A34A}">
      <text>
        <r>
          <rPr>
            <sz val="9"/>
            <color indexed="81"/>
            <rFont val="Tahoma"/>
            <family val="2"/>
          </rPr>
          <t>Frequency plots (also known as histograms) are helpful for understanding location, spread, shape, and patterns of data. This chart is constructed by putting the scale of the measure on the horizontal axis and then plotting the number of occurrences for each value on the vertical axis.</t>
        </r>
      </text>
    </comment>
  </commentList>
</comments>
</file>

<file path=xl/comments13.xml><?xml version="1.0" encoding="utf-8"?>
<comments xmlns="http://schemas.openxmlformats.org/spreadsheetml/2006/main" xmlns:mc="http://schemas.openxmlformats.org/markup-compatibility/2006" xmlns:xr="http://schemas.microsoft.com/office/spreadsheetml/2014/revision" mc:Ignorable="xr">
  <authors>
    <author>Eric Young</author>
  </authors>
  <commentList>
    <comment ref="A1" authorId="0" shapeId="0" xr:uid="{5BF45AE4-B7A1-48FC-89DD-D242841775E2}">
      <text>
        <r>
          <rPr>
            <sz val="9"/>
            <color indexed="81"/>
            <rFont val="Tahoma"/>
            <family val="2"/>
          </rPr>
          <t>Pareto charts help us focus on areas of improvement with the greatest impact, separating the “vital few from the trivial many.” This chart is like the Frequency Plot except the horizontal axis contains categories (attribute data) instead of numeric values. Problems, errors or defects are plotted and ordered from most to least frequently occurring. A line is often included, showing the cumulative percentage across the categories.</t>
        </r>
      </text>
    </comment>
  </commentList>
</comments>
</file>

<file path=xl/comments14.xml><?xml version="1.0" encoding="utf-8"?>
<comments xmlns="http://schemas.openxmlformats.org/spreadsheetml/2006/main" xmlns:mc="http://schemas.openxmlformats.org/markup-compatibility/2006" xmlns:xr="http://schemas.microsoft.com/office/spreadsheetml/2014/revision" mc:Ignorable="xr">
  <authors>
    <author>Eric Young</author>
  </authors>
  <commentList>
    <comment ref="A1" authorId="0" shapeId="0" xr:uid="{53238AD1-E22D-405B-B350-1D237860ECC7}">
      <text>
        <r>
          <rPr>
            <sz val="9"/>
            <color indexed="81"/>
            <rFont val="Tahoma"/>
            <family val="2"/>
          </rPr>
          <t xml:space="preserve">Scatter plots are useful for identifying and analyzing relationships between two numerical variables. They are helpful for testing hypotheses of relationships. To develop a scatterplot, select two measures, record the pair of measures, and plot them along the horizontal and vertical axes. A correlation statistic (r) can be calculated as a statistical measure of association between the two variables. </t>
        </r>
      </text>
    </comment>
  </commentList>
</comments>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<sst xmlns="http://schemas.openxmlformats.org/spreadsheetml/2006/main" count="418" uniqueCount="232">
  <si>
    <t>Date</t>
  </si>
  <si>
    <t>Percent</t>
  </si>
  <si>
    <t>Collaborative Environment</t>
  </si>
  <si>
    <t>Notes</t>
  </si>
  <si>
    <t>Type</t>
  </si>
  <si>
    <t>N/A</t>
  </si>
  <si>
    <t>Run Chart Rules</t>
  </si>
  <si>
    <t>WHAT IS A RUN CHART?</t>
  </si>
  <si>
    <t>FEATURES OF A RUN CHART</t>
  </si>
  <si>
    <t>CHECKING FOR TOO MANY OR TWO FEW RUNS ON A RUN CHART</t>
  </si>
  <si>
    <t>Total number of data points on the run chart that do not fall on the median</t>
  </si>
  <si>
    <t>Lower limit for the number of runs (&lt; than this number of runs is "too few")</t>
  </si>
  <si>
    <t>Upper limit for the number of runs (&gt; this number of runs is "too many")</t>
  </si>
  <si>
    <t>PROBABILITY-BASED RULES FOR DETECTING NON-RANDOM CHANGE</t>
  </si>
  <si>
    <t xml:space="preserve">Reproduced from Provost L, Murray S. The Health Care Data Guide: Learning from Data for Improvement. Associates in Process Improvement and Corporate Transformation Concepts; 2011. Used with permission.
</t>
  </si>
  <si>
    <t>DD-MMM-YYYY</t>
  </si>
  <si>
    <t>AUTO</t>
  </si>
  <si>
    <t>Value</t>
  </si>
  <si>
    <t>Median</t>
  </si>
  <si>
    <t>Title:</t>
  </si>
  <si>
    <t>Chart Title Name</t>
  </si>
  <si>
    <t>Enter notes, comments, and annotations here.</t>
  </si>
  <si>
    <t>Pareto Chart</t>
  </si>
  <si>
    <t>Categories (X-axis)</t>
  </si>
  <si>
    <t>Issues</t>
  </si>
  <si>
    <t>Cumulative</t>
  </si>
  <si>
    <t>Physical environment</t>
  </si>
  <si>
    <t>Time to see patients</t>
  </si>
  <si>
    <t>Missing equipment</t>
  </si>
  <si>
    <t>Old equipment</t>
  </si>
  <si>
    <t>Damaged equipment</t>
  </si>
  <si>
    <t>Frequency Plot</t>
  </si>
  <si>
    <t>Categories/Bins (X-axis)</t>
  </si>
  <si>
    <t>Age</t>
  </si>
  <si>
    <t>Frequency</t>
  </si>
  <si>
    <t>0-10</t>
  </si>
  <si>
    <t>11-20</t>
  </si>
  <si>
    <t>21-30</t>
  </si>
  <si>
    <t>31-40</t>
  </si>
  <si>
    <t>41-50</t>
  </si>
  <si>
    <t>51-60</t>
  </si>
  <si>
    <t>61-70</t>
  </si>
  <si>
    <t>71-80</t>
  </si>
  <si>
    <t>81-90</t>
  </si>
  <si>
    <t>&gt;90</t>
  </si>
  <si>
    <t>Scatter Plot</t>
  </si>
  <si>
    <t>Data Point</t>
  </si>
  <si>
    <t>X-axis Value</t>
  </si>
  <si>
    <t>Y-axis Value</t>
  </si>
  <si>
    <t>M1</t>
  </si>
  <si>
    <t>Number</t>
  </si>
  <si>
    <t>Operational Definition</t>
  </si>
  <si>
    <t>M1: Clinic Capacity</t>
  </si>
  <si>
    <t>Huddles</t>
  </si>
  <si>
    <t>B1: Balancing Measure</t>
  </si>
  <si>
    <t>B2: Balancing Measure</t>
  </si>
  <si>
    <t>B3: Balancing Measure</t>
  </si>
  <si>
    <t>Balancing Measure 2</t>
  </si>
  <si>
    <t>Balancing Measure 1</t>
  </si>
  <si>
    <t>Balancing Measure 3</t>
  </si>
  <si>
    <r>
      <t xml:space="preserve">Run charts are analyzed by using probability-based rules. The rules can determine whether the data is exhibiting random fluctuation or is a non-random “signal” of change. There are four probability-based rules to determine if there is a signal, as outlined by Provost and Murray (2011):
</t>
    </r>
    <r>
      <rPr>
        <b/>
        <sz val="11"/>
        <color theme="1"/>
        <rFont val="Calibri"/>
        <family val="2"/>
        <scheme val="minor"/>
      </rPr>
      <t xml:space="preserve">Rule 1. </t>
    </r>
    <r>
      <rPr>
        <sz val="11"/>
        <color theme="1"/>
        <rFont val="Calibri"/>
        <family val="2"/>
        <scheme val="minor"/>
      </rPr>
      <t xml:space="preserve">A Shift: Six or more consecutive points either all above or all below the median. Skip any points that fall right on the median and do not add them to the count.
</t>
    </r>
    <r>
      <rPr>
        <b/>
        <sz val="11"/>
        <color theme="1"/>
        <rFont val="Calibri"/>
        <family val="2"/>
        <scheme val="minor"/>
      </rPr>
      <t xml:space="preserve">Rule 2. </t>
    </r>
    <r>
      <rPr>
        <sz val="11"/>
        <color theme="1"/>
        <rFont val="Calibri"/>
        <family val="2"/>
        <scheme val="minor"/>
      </rPr>
      <t xml:space="preserve">Trend: Five or more consecutive points all going up or all going down. Skip any points that are the same in value as the point next to them and do not add them to the count.
</t>
    </r>
    <r>
      <rPr>
        <b/>
        <sz val="11"/>
        <color theme="1"/>
        <rFont val="Calibri"/>
        <family val="2"/>
        <scheme val="minor"/>
      </rPr>
      <t xml:space="preserve">Rule 3. </t>
    </r>
    <r>
      <rPr>
        <sz val="11"/>
        <color theme="1"/>
        <rFont val="Calibri"/>
        <family val="2"/>
        <scheme val="minor"/>
      </rPr>
      <t xml:space="preserve">Runs: A run is a series of points in a row that falls on one side of the median. Having too few or too many runs signals that the fluctuation in data is non-random. Too few runs means there is less fluctuation than expected; too many runs means there are differences in the data due to other variables and may require further stratification (e.g. difference in day and night shifts). A simple way of counting runs is to count the number of times the data line crosses the median and then add one. Refer to the table on the right to determine if there are too few or too many runs (thus indicating a signal).
</t>
    </r>
    <r>
      <rPr>
        <b/>
        <sz val="11"/>
        <color theme="1"/>
        <rFont val="Calibri"/>
        <family val="2"/>
        <scheme val="minor"/>
      </rPr>
      <t xml:space="preserve">Rule 4. </t>
    </r>
    <r>
      <rPr>
        <sz val="11"/>
        <color theme="1"/>
        <rFont val="Calibri"/>
        <family val="2"/>
        <scheme val="minor"/>
      </rPr>
      <t>Astronomical Point: An obvious data point that is unusual and different than the other data points. Anyone studying the chart would agree that the value is out of place.</t>
    </r>
  </si>
  <si>
    <t>Value (Y-axis)</t>
  </si>
  <si>
    <t>Auto</t>
  </si>
  <si>
    <t>Enter data</t>
  </si>
  <si>
    <t>Auto (Sum)</t>
  </si>
  <si>
    <t>Hang a whiteboard and regularly update it to allow team members to communicate, post topics, and discuss at team meetings.</t>
  </si>
  <si>
    <t>Create informal opportunities to have conversations between team members outside of the work process to strengthen work relationships.</t>
  </si>
  <si>
    <t>Actions are assigned at a meeting, tracked and revisited at subsequent meetings to follow up on progress.</t>
  </si>
  <si>
    <t>Create shared learning opportunities between team members.  These could include case studies, observation and feedback loops, educational opportunities and report back.</t>
  </si>
  <si>
    <t>Driver(s)</t>
  </si>
  <si>
    <t>All Staff Meeting</t>
  </si>
  <si>
    <t>Whiteboard Use</t>
  </si>
  <si>
    <t>Celebrations</t>
  </si>
  <si>
    <t>Round Robin Approach</t>
  </si>
  <si>
    <t>Informal Connections</t>
  </si>
  <si>
    <t>Actions Following Meetings</t>
  </si>
  <si>
    <t>Shared Learning Opportunities</t>
  </si>
  <si>
    <t>Learning Opportunity Tool</t>
  </si>
  <si>
    <t>Training Schedule</t>
  </si>
  <si>
    <t>Process Measures (Drivers of Change)</t>
  </si>
  <si>
    <t>Team Fundamentals</t>
  </si>
  <si>
    <t xml:space="preserve">Hold all-team staff meetings that allow for time for connection and team building and start every meeting with a two-word check in sharing how each team member feels that day. </t>
  </si>
  <si>
    <t>Celebrate and track your wins as a team.  This can be as simple as an acknowledgement or more formal like a team lunch.</t>
  </si>
  <si>
    <t>TF; CE</t>
  </si>
  <si>
    <t>CE</t>
  </si>
  <si>
    <t>TF</t>
  </si>
  <si>
    <t>TF; RC; E</t>
  </si>
  <si>
    <t>Short Name</t>
  </si>
  <si>
    <t>RC; E</t>
  </si>
  <si>
    <t>Use the “Learning Opportunity Tool” questions below to kickstart a learning session for the team.</t>
  </si>
  <si>
    <t xml:space="preserve">Establish frequent huddles and track their occurrence. Team reviews the value of huddles on a monthly basis. </t>
  </si>
  <si>
    <t>RC; CE</t>
  </si>
  <si>
    <t>Design a training schedule that includes:
- teaching of specialist to team member (i.e., knowledge exchange)
- observation of specialist by team member 
- team member observed by specialist with real time feedback
- periodic case study reviews</t>
  </si>
  <si>
    <t>Implement a strategy to track positive comments/feedback and report out at team meetings how well you are achieving this goal.</t>
  </si>
  <si>
    <t>S</t>
  </si>
  <si>
    <t>TF; E; S</t>
  </si>
  <si>
    <t>E</t>
  </si>
  <si>
    <t>RC</t>
  </si>
  <si>
    <t>Number of change ideas (process measures)</t>
  </si>
  <si>
    <t>Feedback Tracking</t>
  </si>
  <si>
    <t>EMR Metrics</t>
  </si>
  <si>
    <t>Outcome Measures</t>
  </si>
  <si>
    <t>STC Measurement Tool Dashboard</t>
  </si>
  <si>
    <t>Number or Count</t>
  </si>
  <si>
    <t>Utilization of Acute Care Services</t>
  </si>
  <si>
    <t>Financial Sustainability</t>
  </si>
  <si>
    <t>Additional Outcome Run Charts</t>
  </si>
  <si>
    <t>Balancing Measures (optional)</t>
  </si>
  <si>
    <t>Team Function &amp; Patient Surveys</t>
  </si>
  <si>
    <t>Process Measure 🧩</t>
  </si>
  <si>
    <t>Outcome Measure</t>
  </si>
  <si>
    <t>Measure Name</t>
  </si>
  <si>
    <t>Primary Tab</t>
  </si>
  <si>
    <t>Use the Team Function Survey to track the communication, trust and conflict resolution and use the results to discuss team fundamentals at staff meetings.</t>
  </si>
  <si>
    <t>Use a round robin approach so everyone gets an opportunity to provide input or feedback about a proposed change initiative and how it will impact their work - both intended and unintended consequences. Provide an opportunity for follow up if concerns are present in subsequent meetings.</t>
  </si>
  <si>
    <t>Team Function Discussion</t>
  </si>
  <si>
    <t>Round Robin</t>
  </si>
  <si>
    <t>Financial Sustainability Tracking</t>
  </si>
  <si>
    <t>- Count the interactions with whiteboard
- Collect qualitative comments on whiteboard use</t>
  </si>
  <si>
    <t>Suggested definitions (choose one):
1) Work-After-Work  Time
2) Click Counts
3) EMR Keystrokes</t>
  </si>
  <si>
    <t>Other Ways to Measure</t>
  </si>
  <si>
    <t>- Rate how the week went for the team member (individual ratings)
- Qualitative comments on feeling recognized and celebrating</t>
  </si>
  <si>
    <t>- Rate team meetings (team or individual ratings)
- Count the time spent at team meetings
- Collect qualitative comments on team meetings</t>
  </si>
  <si>
    <t>- Collect qualitative comments on technique</t>
  </si>
  <si>
    <t>- Rate discussions (team or individual rating)
- Collect qualitative comments on discussions and/or progress towards improved team function</t>
  </si>
  <si>
    <t>- Rate improvement in work relationships (individual ratings)
- Collect qualitative comments on culture</t>
  </si>
  <si>
    <t>- Rate satisfaction with use of Learning Opportunity Tool (team or individual ratings)</t>
  </si>
  <si>
    <t>- Track percent of action items completed from week to week
- Collect qualitative comments on action item and follow-up</t>
  </si>
  <si>
    <t>- Collect qualitative comments on learning and development of team members</t>
  </si>
  <si>
    <t>Suggested definition: 
Count the number of team meetings.</t>
  </si>
  <si>
    <t>Suggested definition: 
Count the days the whiteboard was updated.</t>
  </si>
  <si>
    <t>Suggested definition: 
Count the number of "team wins" or celebrations.</t>
  </si>
  <si>
    <t>Suggested definition: 
Count the use of this technique.</t>
  </si>
  <si>
    <t>Suggested definition: 
Count the informal connection opportunities</t>
  </si>
  <si>
    <t>Suggested definition:
Count the discussions related to Team Function.</t>
  </si>
  <si>
    <t xml:space="preserve">Suggested definition:
Count the meetings with actions items reviewed.
</t>
  </si>
  <si>
    <t>Suggested definition:
Count the learning opportunities.</t>
  </si>
  <si>
    <t>Suggested definition:
Count the use of the Learning Opportunity Tool.</t>
  </si>
  <si>
    <t>Suggested definition:
Count the use huddles.</t>
  </si>
  <si>
    <t>Suggested definition:
Count the total hours spent on staff training (can also narrow down to track a specific type of training opportunity).</t>
  </si>
  <si>
    <t xml:space="preserve">Suggested definition:
</t>
  </si>
  <si>
    <t>Suggested definition:
Count the number of times a strategy was successfully used.</t>
  </si>
  <si>
    <t>- Rate satisfaction with learning and development (individual rating)
- Collective qualitative comments on training</t>
  </si>
  <si>
    <t>- Collect qualitative comments on use of strategy</t>
  </si>
  <si>
    <t>- Collect qualitative comments on EMR use
- Do a regular "self-assessment" or check-in on perceived effectiveness/usefulness of EMR</t>
  </si>
  <si>
    <t>To identify inefficiencies with EMR use, here are several metrics to consider tracking:
Work-after-work: This measurement counts the hours the physician is logged into the EMR on nights, weekends, and while on vacation. The lower the better. 
Click counts: Tracking click data can help identify opportunities for improvement in EMR set-up, workflows, user training, or accessibility. The fewer the better. 
Teamwork: This metric shows the percentage of total keystrokes for a patient visit that the physician performs. A lower score here is generally optimal, as it shows that the physician has delegated more tasks to staff.</t>
  </si>
  <si>
    <t>This tool is intended for teams participating in STC to track their progress in implementing the team care model.</t>
  </si>
  <si>
    <t>Specifically, you will be tracking the implemention of change ideas (shown as "puzzle pieces") found in the Toolkit.</t>
  </si>
  <si>
    <t>Month</t>
  </si>
  <si>
    <t>Where should it be placed?</t>
  </si>
  <si>
    <t>Who should complete it?</t>
  </si>
  <si>
    <t>Ensure at least one team member is responsible for completing it. All staff should be aware of it. This data should be regularly reviewed or discussed.</t>
  </si>
  <si>
    <t>What should be tracked?</t>
  </si>
  <si>
    <t>Below is a list of measures you can track in the STC Measurement Tool. The process measures (🧩) match those change ideas from the STC Toolkit.</t>
  </si>
  <si>
    <t>Operational Definitions of Measures</t>
  </si>
  <si>
    <t>M1: Clinic Capacity (Outcome Measure)</t>
  </si>
  <si>
    <t>M2: Additional Outcome Measure</t>
  </si>
  <si>
    <t>M3: Additional Outcome Measure</t>
  </si>
  <si>
    <t>Team Fundamentals (Process Measures)</t>
  </si>
  <si>
    <t>Role Clarity (Process Measures)</t>
  </si>
  <si>
    <t>Collaborative Environment (Process Measures)</t>
  </si>
  <si>
    <t>Sustainability (Process Measures)</t>
  </si>
  <si>
    <t>Frequency plots (also known as histograms) are helpful for understanding location, spread, shape, and patterns of data. This chart is constructed by putting the scale of the measure on the horizontal axis and then plotting the number of occurrences for each value on the vertical axis.</t>
  </si>
  <si>
    <t>What are Frequency Plots?</t>
  </si>
  <si>
    <t>What are Pareto Charts?</t>
  </si>
  <si>
    <t>Pareto charts help us focus on areas of improvement with the greatest impact, separating the “vital few from the trivial many.” This chart is like the Frequency Plot except the horizontal axis contains categories (attribute data) instead of numeric values. Problems, errors or defects are plotted and ordered from most to least frequently occurring. A line is often included, showing the cumulative percentage across the categories.</t>
  </si>
  <si>
    <t xml:space="preserve">Scatter plots are useful for identifying and analyzing relationships between two numerical variables. They are helpful for testing hypotheses of relationships. To develop a scatterplot, select two measures, record the pair of measures, and plot them along the horizontal and vertical axes. A correlation statistic (r) can be calculated as a statistical measure of association between the two variables. </t>
  </si>
  <si>
    <t>What are Scatter Plots?</t>
  </si>
  <si>
    <t>Measure:</t>
  </si>
  <si>
    <t>← Change measure to display on run chart below</t>
  </si>
  <si>
    <t>Refer to your Financial Sustainability Budgeting Tool for tracking billing/progress.</t>
  </si>
  <si>
    <t>Charts for tracking other outcomes or acute care utilization.</t>
  </si>
  <si>
    <r>
      <t xml:space="preserve">This outcome measure will be specific to each clinical specialty. This may be determined by using benchmarks for care in literature and then tracking progress towards meeting these benchmarks. You can use </t>
    </r>
    <r>
      <rPr>
        <b/>
        <i/>
        <sz val="11"/>
        <color theme="1"/>
        <rFont val="Calibri"/>
        <family val="2"/>
        <scheme val="minor"/>
      </rPr>
      <t>Additional Outcome Run Charts</t>
    </r>
    <r>
      <rPr>
        <sz val="11"/>
        <color theme="1"/>
        <rFont val="Calibri"/>
        <family val="2"/>
        <scheme val="minor"/>
      </rPr>
      <t xml:space="preserve"> to track this.</t>
    </r>
  </si>
  <si>
    <t>These results are collected via online surveys and analyzed on your behalf.  Access to team-specific results will be provided separately.</t>
  </si>
  <si>
    <t>Calendar Template</t>
  </si>
  <si>
    <t>Want record data by hand? Try this calendar:</t>
  </si>
  <si>
    <t>SUN</t>
  </si>
  <si>
    <t>MON</t>
  </si>
  <si>
    <t>TUE</t>
  </si>
  <si>
    <t>WED</t>
  </si>
  <si>
    <t>THU</t>
  </si>
  <si>
    <t>FRI</t>
  </si>
  <si>
    <t>SAT</t>
  </si>
  <si>
    <t>Measure (What is being tracked?)</t>
  </si>
  <si>
    <t>You can track any measure. Examples:
Outcome measure: Clinic capacity (patient visits)
Process measure: Team huddles
Balancing measure: Delayed/late appointments</t>
  </si>
  <si>
    <t>Example: Clinic Capacity (Patient Visits)</t>
  </si>
  <si>
    <t>NOTES:</t>
  </si>
  <si>
    <t>What is this Calendar? How is it used?</t>
  </si>
  <si>
    <t>Below is an example of the Calendar that tracks daily patient visits. This information can be rolled up or averaged (e.g. tally the whole month up and divide by number of days). Perhaps next month will show an improvement (more patient visits) and observed month over month.</t>
  </si>
  <si>
    <t>Want to track more measures?</t>
  </si>
  <si>
    <t>STC Measurement Tool Dashboard (Full)</t>
  </si>
  <si>
    <t>Small Multiples (Each measure tracked separately)</t>
  </si>
  <si>
    <t>Role Clarity</t>
  </si>
  <si>
    <t>Efficiency</t>
  </si>
  <si>
    <t>Sustainability</t>
  </si>
  <si>
    <t>Change idea to consider starting with: Huddles</t>
  </si>
  <si>
    <t>Change idea to consider starting with: Role Matrix (p.49 in Toolkit)</t>
  </si>
  <si>
    <t>Change ideas to consider starting with: Whiteboard; Weekly PDSA Meetings</t>
  </si>
  <si>
    <t>Change idea to consider starting with: Both clinical and admin data to evaluate change</t>
  </si>
  <si>
    <t>Total</t>
  </si>
  <si>
    <t>In-person Visits</t>
  </si>
  <si>
    <t>Virtual Visits</t>
  </si>
  <si>
    <t>Combined Total</t>
  </si>
  <si>
    <t>All Visits</t>
  </si>
  <si>
    <t>Number of patients seen (per day)</t>
  </si>
  <si>
    <t xml:space="preserve">This printable Calendar Template can be used to track data in real time. Each box represents one day. Record the data for that day in the box. </t>
  </si>
  <si>
    <t>You can print this template (Ctrl+P) and place it somewhere visible for the team (e.g. a common space or in a work binder) to use. You can enter these data into the STC Measurement Tool afterwards to chart it over time (month over month).</t>
  </si>
  <si>
    <t>Change idea to consider starting with: Use of Financial Sustainability Tracking.</t>
  </si>
  <si>
    <t>Enter data into these columns</t>
  </si>
  <si>
    <t>Efficiency (Process Measures)</t>
  </si>
  <si>
    <t>Change Idea 3</t>
  </si>
  <si>
    <t>Change Idea 4</t>
  </si>
  <si>
    <t>Subgroup 3</t>
  </si>
  <si>
    <t>Subgroup 4</t>
  </si>
  <si>
    <t>Subgroup 1</t>
  </si>
  <si>
    <t>Subgroup 2</t>
  </si>
  <si>
    <t>Try the Full Dashboard, which includes tracking process (change ideas) and balancing measures:</t>
  </si>
  <si>
    <t>Number of patient visits (per day).</t>
  </si>
  <si>
    <r>
      <rPr>
        <b/>
        <u/>
        <sz val="11"/>
        <color theme="1"/>
        <rFont val="Calibri"/>
        <family val="2"/>
        <scheme val="minor"/>
      </rPr>
      <t>Operational Definition:</t>
    </r>
    <r>
      <rPr>
        <sz val="11"/>
        <color theme="1"/>
        <rFont val="Calibri"/>
        <family val="2"/>
        <scheme val="minor"/>
      </rPr>
      <t xml:space="preserve"> Count patient visits per day. </t>
    </r>
    <r>
      <rPr>
        <b/>
        <u/>
        <sz val="11"/>
        <color theme="1"/>
        <rFont val="Calibri"/>
        <family val="2"/>
        <scheme val="minor"/>
      </rPr>
      <t>Inclusion criteria:</t>
    </r>
    <r>
      <rPr>
        <sz val="11"/>
        <color theme="1"/>
        <rFont val="Calibri"/>
        <family val="2"/>
        <scheme val="minor"/>
      </rPr>
      <t xml:space="preserve"> (1) All patients seen and cared for by the clinic including in-person and virtual visits;   (2)</t>
    </r>
    <r>
      <rPr>
        <b/>
        <sz val="11"/>
        <color theme="1"/>
        <rFont val="Calibri"/>
        <family val="2"/>
        <scheme val="minor"/>
      </rPr>
      <t xml:space="preserve"> </t>
    </r>
    <r>
      <rPr>
        <sz val="11"/>
        <color theme="1"/>
        <rFont val="Calibri"/>
        <family val="2"/>
        <scheme val="minor"/>
      </rPr>
      <t>Include both new and existing (follow-up) patients;   (3) Only count clinic days with team. You can track the type of visit separately or together. Example: If you are only tracking total patient visits regardless of in-person/virtual or new/follow-up, rename column 'B' to Total Visits and enter the total count.</t>
    </r>
  </si>
  <si>
    <t>- If you are tracking only total visits regardless of new/follow-up or in person/virtual, rename column 'B' to Total Visits and enter the total count.
- You can also track (in M2 or M3) subgroups of patients. Example: Track only patients with a 'Routine' priority or of a specific population.</t>
  </si>
  <si>
    <t>The run chart is a universal data analysis tool for improvement projects. It is easy to use and intuitive to interpret, making it ideal for illustrating and understanding variation. 
A run chart is useful for:
- Displaying data to make process performance visible
- Visually determining whether a change has resulted in an improvement
- Visually determining if results of the improvement effort are being sustained</t>
  </si>
  <si>
    <t>- Data points are displayed in time order.
- Time is displayed along the horizontal axis (x-axis).
- Data point values are displayed along the vertical axis (y-axis).
- Each data point corresponds to one sample of data (a subset of the data for that time).
- A median line is displayed on the chart and used for analysis. The median is "value at the midpoint of a frequency distribution of observed values or quantities, such that there is an equal probability of falling above or below it." (i.e. half of all data points fall above or below the median.)
- Can be used right away (i.e. use run charts when the data for the first point is available).</t>
  </si>
  <si>
    <t>Version: May 16, 2023</t>
  </si>
  <si>
    <t>Original release of tool.</t>
  </si>
  <si>
    <t>v1.0</t>
  </si>
  <si>
    <t>v1.1</t>
  </si>
  <si>
    <t>Updated to fix charts moving when columns and rows are re-sized.</t>
  </si>
  <si>
    <t>Added in adjustment for clinic hours/days (M1).</t>
  </si>
  <si>
    <t>Clinic Hours (or Days)</t>
  </si>
  <si>
    <t>Visits per Hour</t>
  </si>
  <si>
    <t>Median Visits per Hour</t>
  </si>
  <si>
    <r>
      <rPr>
        <u/>
        <sz val="11"/>
        <color theme="1"/>
        <rFont val="Calibri"/>
        <family val="2"/>
        <scheme val="minor"/>
      </rPr>
      <t>Standard definition:</t>
    </r>
    <r>
      <rPr>
        <sz val="11"/>
        <color theme="1"/>
        <rFont val="Calibri"/>
        <family val="2"/>
        <scheme val="minor"/>
      </rPr>
      <t xml:space="preserve">
Count patient visits per day. Also track the clinic hours (or fractions of a day). For example, if a full clinic day is 8 hours and your team worked 4 hours, you can enter in "4.0" or "0.5" for a half day. This helps adjust for partial clinic days.
</t>
    </r>
    <r>
      <rPr>
        <u/>
        <sz val="11"/>
        <color theme="1"/>
        <rFont val="Calibri"/>
        <family val="2"/>
        <scheme val="minor"/>
      </rPr>
      <t xml:space="preserve">Inclusion criteria: </t>
    </r>
    <r>
      <rPr>
        <sz val="11"/>
        <color theme="1"/>
        <rFont val="Calibri"/>
        <family val="2"/>
        <scheme val="minor"/>
      </rPr>
      <t xml:space="preserve">
(1) All patients seen and cared for by the clinic including in-person and virtual visits.
(2) Include both new and existing (follow-up) patients.
(3) Only count clinic days with team.</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</si>
</sst>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dd\-mmm\-yyyy"/>
    <numFmt numFmtId="165" formatCode="0.0"/>
    <numFmt numFmtId="166" formatCode="yyyy\-mmm\-dd"/>
  </numFmts>
  <fonts count="58" x14ac:knownFonts="1">
    <font>
      <sz val="10"/>
      <color theme="1"/>
      <name val="Arial"/>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color theme="1"/>
      <name val="Arial"/>
      <family val="2"/>
    </font>
    <font>
      <u/>
      <sz val="10"/>
      <color theme="10"/>
      <name val="Arial"/>
      <family val="2"/>
    </font>
    <font>
      <sz val="11"/>
      <color theme="1"/>
      <name val="Calibri"/>
      <family val="2"/>
      <scheme val="minor"/>
    </font>
    <font>
      <b/>
      <sz val="18"/>
      <color theme="1"/>
      <name val="Calibri"/>
      <family val="2"/>
      <scheme val="minor"/>
    </font>
    <font>
      <sz val="18"/>
      <color theme="1"/>
      <name val="Calibri"/>
      <family val="2"/>
      <scheme val="minor"/>
    </font>
    <font>
      <b/>
      <sz val="13"/>
      <name val="Calibri"/>
      <family val="2"/>
      <scheme val="minor"/>
    </font>
    <font>
      <sz val="13"/>
      <name val="Calibri"/>
      <family val="2"/>
      <scheme val="minor"/>
    </font>
    <font>
      <b/>
      <sz val="13"/>
      <color theme="1"/>
      <name val="Calibri"/>
      <family val="2"/>
      <scheme val="minor"/>
    </font>
    <font>
      <sz val="13"/>
      <color theme="1"/>
      <name val="Calibri"/>
      <family val="2"/>
      <scheme val="minor"/>
    </font>
    <font>
      <b/>
      <sz val="11"/>
      <color theme="1"/>
      <name val="Calibri"/>
      <family val="2"/>
      <scheme val="minor"/>
    </font>
    <font>
      <sz val="9"/>
      <color theme="1"/>
      <name val="Calibri"/>
      <family val="2"/>
      <scheme val="minor"/>
    </font>
    <font>
      <sz val="11"/>
      <color theme="1" tint="0.499984740745262"/>
      <name val="Calibri"/>
      <family val="2"/>
      <scheme val="minor"/>
    </font>
    <font>
      <sz val="9"/>
      <color indexed="81"/>
      <name val="Tahoma"/>
      <family val="2"/>
    </font>
    <font>
      <sz val="11"/>
      <color theme="0"/>
      <name val="Calibri"/>
      <family val="2"/>
      <scheme val="minor"/>
    </font>
    <font>
      <sz val="16"/>
      <color theme="1"/>
      <name val="Calibri"/>
      <family val="2"/>
      <scheme val="minor"/>
    </font>
    <font>
      <b/>
      <sz val="16"/>
      <color theme="1"/>
      <name val="Calibri"/>
      <family val="2"/>
      <scheme val="minor"/>
    </font>
    <font>
      <b/>
      <sz val="13"/>
      <color theme="10"/>
      <name val="Calibri"/>
      <family val="2"/>
      <scheme val="minor"/>
    </font>
    <font>
      <b/>
      <sz val="24"/>
      <color theme="1"/>
      <name val="Calibri"/>
      <family val="2"/>
      <scheme val="minor"/>
    </font>
    <font>
      <sz val="11"/>
      <color rgb="FF000000"/>
      <name val="Calibri"/>
      <family val="2"/>
    </font>
    <font>
      <b/>
      <sz val="16"/>
      <color theme="0"/>
      <name val="Calibri"/>
      <family val="2"/>
      <scheme val="minor"/>
    </font>
    <font>
      <b/>
      <sz val="18"/>
      <color theme="0"/>
      <name val="Calibri"/>
      <family val="2"/>
      <scheme val="minor"/>
    </font>
    <font>
      <sz val="18"/>
      <color theme="0"/>
      <name val="Calibri"/>
      <family val="2"/>
      <scheme val="minor"/>
    </font>
    <font>
      <u/>
      <sz val="11"/>
      <color theme="1"/>
      <name val="Calibri"/>
      <family val="2"/>
      <scheme val="minor"/>
    </font>
    <font>
      <b/>
      <i/>
      <sz val="11"/>
      <color theme="1"/>
      <name val="Calibri"/>
      <family val="2"/>
      <scheme val="minor"/>
    </font>
    <font>
      <sz val="14"/>
      <color theme="1"/>
      <name val="Calibri"/>
      <family val="2"/>
      <scheme val="minor"/>
    </font>
    <font>
      <b/>
      <sz val="18"/>
      <name val="Calibri"/>
      <family val="2"/>
      <scheme val="minor"/>
    </font>
    <font>
      <sz val="18"/>
      <name val="Calibri"/>
      <family val="2"/>
      <scheme val="minor"/>
    </font>
    <font>
      <b/>
      <sz val="14"/>
      <color theme="1"/>
      <name val="Calibri"/>
      <family val="2"/>
      <scheme val="minor"/>
    </font>
    <font>
      <sz val="10"/>
      <color theme="1"/>
      <name val="Calibri"/>
      <family val="2"/>
      <scheme val="minor"/>
    </font>
    <font>
      <sz val="12"/>
      <color theme="1"/>
      <name val="Calibri"/>
      <family val="2"/>
      <scheme val="minor"/>
    </font>
    <font>
      <b/>
      <sz val="12"/>
      <color theme="1"/>
      <name val="Calibri"/>
      <family val="2"/>
      <scheme val="minor"/>
    </font>
    <font>
      <u/>
      <sz val="12"/>
      <color theme="10"/>
      <name val="Calibri"/>
      <family val="2"/>
      <scheme val="minor"/>
    </font>
    <font>
      <i/>
      <sz val="11"/>
      <color theme="1"/>
      <name val="Calibri"/>
      <family val="2"/>
      <scheme val="minor"/>
    </font>
    <font>
      <i/>
      <sz val="12"/>
      <color theme="1"/>
      <name val="Calibri"/>
      <family val="2"/>
      <scheme val="minor"/>
    </font>
    <font>
      <sz val="20"/>
      <color theme="1"/>
      <name val="Calibri"/>
      <family val="2"/>
      <scheme val="minor"/>
    </font>
    <font>
      <sz val="8"/>
      <name val="Arial"/>
      <family val="2"/>
    </font>
    <font>
      <b/>
      <sz val="14"/>
      <color theme="0"/>
      <name val="Calibri"/>
      <family val="2"/>
      <scheme val="minor"/>
    </font>
    <font>
      <b/>
      <u/>
      <sz val="11"/>
      <color theme="1"/>
      <name val="Calibri"/>
      <family val="2"/>
      <scheme val="minor"/>
    </font>
    <font>
      <sz val="11"/>
      <name val="Calibri"/>
      <family val="2"/>
      <scheme val="minor"/>
    </font>
    <font>
      <sz val="9"/>
      <name val="Calibri"/>
      <family val="2"/>
      <scheme val="minor"/>
    </font>
  </fonts>
  <fills count="12">
    <fill>
      <patternFill patternType="none"/>
    </fill>
    <fill>
      <patternFill patternType="gray125"/>
    </fill>
    <fill>
      <patternFill patternType="solid">
        <fgColor theme="7" tint="0.59999389629810485"/>
        <bgColor indexed="64"/>
      </patternFill>
    </fill>
    <fill>
      <patternFill patternType="solid">
        <fgColor theme="0" tint="-0.14999847407452621"/>
        <bgColor indexed="64"/>
      </patternFill>
    </fill>
    <fill>
      <patternFill patternType="solid">
        <fgColor theme="0" tint="-4.9989318521683403E-2"/>
        <bgColor indexed="64"/>
      </patternFill>
    </fill>
    <fill>
      <patternFill patternType="solid">
        <fgColor rgb="FF4F52A3"/>
        <bgColor indexed="64"/>
      </patternFill>
    </fill>
    <fill>
      <patternFill patternType="solid">
        <fgColor rgb="FF00919B"/>
        <bgColor indexed="64"/>
      </patternFill>
    </fill>
    <fill>
      <patternFill patternType="solid">
        <fgColor theme="5" tint="0.59999389629810485"/>
        <bgColor indexed="64"/>
      </patternFill>
    </fill>
    <fill>
      <patternFill patternType="solid">
        <fgColor rgb="FFABD14C"/>
        <bgColor indexed="64"/>
      </patternFill>
    </fill>
    <fill>
      <patternFill patternType="solid">
        <fgColor rgb="FFFF7C80"/>
        <bgColor indexed="64"/>
      </patternFill>
    </fill>
    <fill>
      <patternFill patternType="solid">
        <fgColor theme="7" tint="0.39997558519241921"/>
        <bgColor indexed="64"/>
      </patternFill>
    </fill>
    <fill>
      <patternFill patternType="solid">
        <fgColor theme="8" tint="0.59999389629810485"/>
        <bgColor indexed="64"/>
      </patternFill>
    </fill>
  </fills>
  <borders count="24">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theme="0" tint="-0.499984740745262"/>
      </left>
      <right/>
      <top style="thin">
        <color theme="0" tint="-0.499984740745262"/>
      </top>
      <bottom/>
      <diagonal/>
    </border>
    <border>
      <left/>
      <right/>
      <top style="thin">
        <color theme="0" tint="-0.499984740745262"/>
      </top>
      <bottom/>
      <diagonal/>
    </border>
    <border>
      <left/>
      <right style="thin">
        <color theme="0" tint="-0.499984740745262"/>
      </right>
      <top style="thin">
        <color theme="0" tint="-0.499984740745262"/>
      </top>
      <bottom/>
      <diagonal/>
    </border>
    <border>
      <left style="thin">
        <color theme="0" tint="-0.499984740745262"/>
      </left>
      <right/>
      <top/>
      <bottom/>
      <diagonal/>
    </border>
    <border>
      <left/>
      <right style="thin">
        <color theme="0" tint="-0.499984740745262"/>
      </right>
      <top/>
      <bottom/>
      <diagonal/>
    </border>
    <border>
      <left style="thin">
        <color theme="0" tint="-0.499984740745262"/>
      </left>
      <right/>
      <top/>
      <bottom style="thin">
        <color theme="0" tint="-0.499984740745262"/>
      </bottom>
      <diagonal/>
    </border>
    <border>
      <left/>
      <right/>
      <top/>
      <bottom style="thin">
        <color theme="0" tint="-0.499984740745262"/>
      </bottom>
      <diagonal/>
    </border>
    <border>
      <left/>
      <right style="thin">
        <color theme="0" tint="-0.499984740745262"/>
      </right>
      <top/>
      <bottom style="thin">
        <color theme="0" tint="-0.499984740745262"/>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s>
  <cellStyleXfs count="5">
    <xf numFmtId="0" fontId="0" fillId="0" borderId="0"/>
    <xf numFmtId="9" fontId="18" fillId="0" borderId="0" applyFont="0" applyFill="0" applyBorder="0" applyAlignment="0" applyProtection="0"/>
    <xf numFmtId="0" fontId="19" fillId="0" borderId="0" applyNumberFormat="0" applyFill="0" applyBorder="0" applyAlignment="0" applyProtection="0"/>
    <xf numFmtId="0" fontId="20" fillId="0" borderId="0"/>
    <xf numFmtId="0" fontId="17" fillId="0" borderId="0"/>
  </cellStyleXfs>
  <cellXfs count="206">
    <xf numFmtId="0" fontId="0" fillId="0" borderId="0" xfId="0"/>
    <xf numFmtId="0" fontId="21" fillId="0" borderId="0" xfId="3" applyFont="1"/>
    <xf numFmtId="0" fontId="22" fillId="0" borderId="0" xfId="3" applyFont="1"/>
    <xf numFmtId="0" fontId="23" fillId="3" borderId="0" xfId="3" applyFont="1" applyFill="1"/>
    <xf numFmtId="0" fontId="24" fillId="3" borderId="0" xfId="3" applyFont="1" applyFill="1"/>
    <xf numFmtId="0" fontId="25" fillId="3" borderId="0" xfId="3" applyFont="1" applyFill="1"/>
    <xf numFmtId="0" fontId="20" fillId="0" borderId="0" xfId="3"/>
    <xf numFmtId="0" fontId="20" fillId="3" borderId="0" xfId="3" applyFill="1"/>
    <xf numFmtId="0" fontId="26" fillId="0" borderId="7" xfId="3" applyFont="1" applyBorder="1" applyAlignment="1">
      <alignment horizontal="center"/>
    </xf>
    <xf numFmtId="0" fontId="20" fillId="0" borderId="0" xfId="3" applyAlignment="1">
      <alignment horizontal="left"/>
    </xf>
    <xf numFmtId="0" fontId="26" fillId="0" borderId="8" xfId="3" applyFont="1" applyBorder="1" applyAlignment="1">
      <alignment horizontal="center"/>
    </xf>
    <xf numFmtId="164" fontId="28" fillId="0" borderId="0" xfId="3" applyNumberFormat="1" applyFont="1"/>
    <xf numFmtId="0" fontId="28" fillId="0" borderId="0" xfId="3" applyFont="1"/>
    <xf numFmtId="164" fontId="20" fillId="0" borderId="0" xfId="3" applyNumberFormat="1"/>
    <xf numFmtId="0" fontId="27" fillId="0" borderId="0" xfId="3" applyFont="1"/>
    <xf numFmtId="164" fontId="20" fillId="0" borderId="0" xfId="3" applyNumberFormat="1" applyProtection="1">
      <protection locked="0"/>
    </xf>
    <xf numFmtId="165" fontId="20" fillId="0" borderId="0" xfId="3" applyNumberFormat="1" applyProtection="1">
      <protection locked="0"/>
    </xf>
    <xf numFmtId="165" fontId="29" fillId="4" borderId="0" xfId="3" applyNumberFormat="1" applyFont="1" applyFill="1"/>
    <xf numFmtId="0" fontId="20" fillId="0" borderId="0" xfId="3" applyProtection="1">
      <protection locked="0"/>
    </xf>
    <xf numFmtId="0" fontId="27" fillId="3" borderId="0" xfId="3" applyFont="1" applyFill="1" applyProtection="1">
      <protection locked="0"/>
    </xf>
    <xf numFmtId="0" fontId="20" fillId="3" borderId="0" xfId="3" applyFill="1" applyProtection="1">
      <protection locked="0"/>
    </xf>
    <xf numFmtId="165" fontId="20" fillId="0" borderId="0" xfId="3" applyNumberFormat="1"/>
    <xf numFmtId="49" fontId="20" fillId="0" borderId="0" xfId="3" applyNumberFormat="1" applyProtection="1">
      <protection locked="0"/>
    </xf>
    <xf numFmtId="0" fontId="31" fillId="0" borderId="0" xfId="3" applyFont="1"/>
    <xf numFmtId="0" fontId="32" fillId="0" borderId="0" xfId="0" applyFont="1"/>
    <xf numFmtId="0" fontId="20" fillId="0" borderId="0" xfId="0" applyFont="1"/>
    <xf numFmtId="0" fontId="26" fillId="0" borderId="0" xfId="0" applyFont="1"/>
    <xf numFmtId="0" fontId="26" fillId="0" borderId="0" xfId="0" applyFont="1" applyAlignment="1">
      <alignment wrapText="1"/>
    </xf>
    <xf numFmtId="0" fontId="34" fillId="0" borderId="0" xfId="2" applyFont="1" applyFill="1" applyAlignment="1"/>
    <xf numFmtId="0" fontId="34" fillId="0" borderId="0" xfId="2" applyFont="1" applyAlignment="1"/>
    <xf numFmtId="0" fontId="25" fillId="0" borderId="0" xfId="0" applyFont="1"/>
    <xf numFmtId="0" fontId="27" fillId="0" borderId="0" xfId="0" applyFont="1"/>
    <xf numFmtId="0" fontId="27" fillId="0" borderId="0" xfId="0" applyFont="1" applyAlignment="1">
      <alignment vertical="center"/>
    </xf>
    <xf numFmtId="0" fontId="37" fillId="5" borderId="0" xfId="0" applyFont="1" applyFill="1"/>
    <xf numFmtId="164" fontId="38" fillId="5" borderId="0" xfId="3" applyNumberFormat="1" applyFont="1" applyFill="1"/>
    <xf numFmtId="0" fontId="39" fillId="5" borderId="0" xfId="3" applyFont="1" applyFill="1"/>
    <xf numFmtId="1" fontId="20" fillId="0" borderId="0" xfId="3" applyNumberFormat="1" applyProtection="1">
      <protection locked="0"/>
    </xf>
    <xf numFmtId="0" fontId="13" fillId="0" borderId="0" xfId="0" applyFont="1"/>
    <xf numFmtId="0" fontId="13" fillId="0" borderId="0" xfId="0" applyFont="1" applyAlignment="1">
      <alignment horizontal="left" vertical="top" wrapText="1"/>
    </xf>
    <xf numFmtId="0" fontId="40" fillId="0" borderId="0" xfId="0" applyFont="1"/>
    <xf numFmtId="0" fontId="37" fillId="6" borderId="0" xfId="0" applyFont="1" applyFill="1" applyAlignment="1">
      <alignment horizontal="left"/>
    </xf>
    <xf numFmtId="0" fontId="12" fillId="0" borderId="0" xfId="0" applyFont="1" applyAlignment="1">
      <alignment vertical="center"/>
    </xf>
    <xf numFmtId="0" fontId="42" fillId="0" borderId="0" xfId="0" applyFont="1"/>
    <xf numFmtId="164" fontId="38" fillId="6" borderId="0" xfId="3" applyNumberFormat="1" applyFont="1" applyFill="1"/>
    <xf numFmtId="0" fontId="39" fillId="6" borderId="0" xfId="3" applyFont="1" applyFill="1"/>
    <xf numFmtId="0" fontId="21" fillId="7" borderId="0" xfId="3" applyFont="1" applyFill="1"/>
    <xf numFmtId="0" fontId="22" fillId="7" borderId="0" xfId="3" applyFont="1" applyFill="1"/>
    <xf numFmtId="0" fontId="33" fillId="8" borderId="0" xfId="0" applyFont="1" applyFill="1"/>
    <xf numFmtId="164" fontId="21" fillId="8" borderId="0" xfId="3" applyNumberFormat="1" applyFont="1" applyFill="1"/>
    <xf numFmtId="0" fontId="22" fillId="8" borderId="0" xfId="3" applyFont="1" applyFill="1"/>
    <xf numFmtId="164" fontId="43" fillId="8" borderId="0" xfId="3" applyNumberFormat="1" applyFont="1" applyFill="1"/>
    <xf numFmtId="0" fontId="44" fillId="8" borderId="0" xfId="3" applyFont="1" applyFill="1"/>
    <xf numFmtId="0" fontId="45" fillId="0" borderId="0" xfId="0" applyFont="1"/>
    <xf numFmtId="0" fontId="46" fillId="0" borderId="0" xfId="0" applyFont="1"/>
    <xf numFmtId="0" fontId="47" fillId="0" borderId="0" xfId="0" applyFont="1" applyAlignment="1">
      <alignment vertical="top" wrapText="1"/>
    </xf>
    <xf numFmtId="0" fontId="21" fillId="9" borderId="0" xfId="0" applyFont="1" applyFill="1"/>
    <xf numFmtId="0" fontId="22" fillId="9" borderId="0" xfId="0" applyFont="1" applyFill="1"/>
    <xf numFmtId="0" fontId="11" fillId="0" borderId="0" xfId="3" applyFont="1" applyAlignment="1" applyProtection="1">
      <alignment horizontal="left" vertical="top" wrapText="1"/>
      <protection locked="0"/>
    </xf>
    <xf numFmtId="0" fontId="13" fillId="0" borderId="0" xfId="3" applyFont="1"/>
    <xf numFmtId="0" fontId="50" fillId="0" borderId="0" xfId="3" applyFont="1"/>
    <xf numFmtId="0" fontId="27" fillId="0" borderId="0" xfId="3" applyFont="1" applyAlignment="1">
      <alignment vertical="center"/>
    </xf>
    <xf numFmtId="0" fontId="48" fillId="0" borderId="0" xfId="0" applyFont="1" applyAlignment="1">
      <alignment vertical="top"/>
    </xf>
    <xf numFmtId="0" fontId="51" fillId="0" borderId="0" xfId="0" applyFont="1" applyAlignment="1">
      <alignment vertical="center" wrapText="1"/>
    </xf>
    <xf numFmtId="0" fontId="33" fillId="0" borderId="0" xfId="0" applyFont="1"/>
    <xf numFmtId="0" fontId="33" fillId="0" borderId="0" xfId="0" applyFont="1" applyAlignment="1">
      <alignment horizontal="center"/>
    </xf>
    <xf numFmtId="0" fontId="33" fillId="0" borderId="0" xfId="0" applyFont="1" applyAlignment="1">
      <alignment horizontal="left" vertical="center"/>
    </xf>
    <xf numFmtId="0" fontId="32" fillId="0" borderId="0" xfId="0" applyFont="1" applyAlignment="1">
      <alignment horizontal="left" vertical="top"/>
    </xf>
    <xf numFmtId="0" fontId="8" fillId="0" borderId="0" xfId="0" applyFont="1" applyAlignment="1">
      <alignment vertical="top" wrapText="1"/>
    </xf>
    <xf numFmtId="0" fontId="13" fillId="0" borderId="0" xfId="0" applyFont="1" applyAlignment="1">
      <alignment vertical="top" wrapText="1"/>
    </xf>
    <xf numFmtId="0" fontId="12" fillId="0" borderId="0" xfId="0" applyFont="1" applyAlignment="1">
      <alignment vertical="top" wrapText="1"/>
    </xf>
    <xf numFmtId="0" fontId="7" fillId="0" borderId="0" xfId="0" applyFont="1" applyAlignment="1">
      <alignment vertical="top"/>
    </xf>
    <xf numFmtId="0" fontId="27" fillId="0" borderId="0" xfId="3" applyFont="1" applyProtection="1">
      <protection locked="0"/>
    </xf>
    <xf numFmtId="0" fontId="20" fillId="0" borderId="0" xfId="3" applyAlignment="1" applyProtection="1">
      <alignment vertical="top"/>
      <protection locked="0"/>
    </xf>
    <xf numFmtId="0" fontId="45" fillId="0" borderId="0" xfId="3" applyFont="1"/>
    <xf numFmtId="0" fontId="27" fillId="3" borderId="0" xfId="3" applyFont="1" applyFill="1" applyAlignment="1" applyProtection="1">
      <alignment vertical="top"/>
      <protection locked="0"/>
    </xf>
    <xf numFmtId="0" fontId="20" fillId="3" borderId="0" xfId="3" applyFill="1" applyAlignment="1" applyProtection="1">
      <alignment vertical="top"/>
      <protection locked="0"/>
    </xf>
    <xf numFmtId="0" fontId="6" fillId="0" borderId="0" xfId="3" applyFont="1"/>
    <xf numFmtId="165" fontId="20" fillId="0" borderId="0" xfId="1" applyNumberFormat="1" applyFont="1" applyProtection="1">
      <protection locked="0"/>
    </xf>
    <xf numFmtId="1" fontId="29" fillId="4" borderId="0" xfId="3" applyNumberFormat="1" applyFont="1" applyFill="1"/>
    <xf numFmtId="0" fontId="4" fillId="0" borderId="0" xfId="3" applyFont="1" applyProtection="1">
      <protection locked="0"/>
    </xf>
    <xf numFmtId="164" fontId="4" fillId="0" borderId="0" xfId="3" applyNumberFormat="1" applyFont="1" applyProtection="1">
      <protection locked="0"/>
    </xf>
    <xf numFmtId="0" fontId="32" fillId="0" borderId="20" xfId="0" applyFont="1" applyBorder="1" applyAlignment="1" applyProtection="1">
      <alignment horizontal="left" vertical="top"/>
      <protection locked="0"/>
    </xf>
    <xf numFmtId="0" fontId="33" fillId="0" borderId="0" xfId="0" applyFont="1" applyAlignment="1" applyProtection="1">
      <alignment horizontal="left" vertical="center"/>
      <protection locked="0"/>
    </xf>
    <xf numFmtId="0" fontId="48" fillId="0" borderId="0" xfId="0" applyFont="1" applyAlignment="1" applyProtection="1">
      <alignment vertical="top"/>
      <protection locked="0"/>
    </xf>
    <xf numFmtId="0" fontId="35" fillId="10" borderId="0" xfId="0" applyFont="1" applyFill="1" applyAlignment="1">
      <alignment vertical="center"/>
    </xf>
    <xf numFmtId="0" fontId="27" fillId="10" borderId="0" xfId="0" applyFont="1" applyFill="1"/>
    <xf numFmtId="0" fontId="21" fillId="0" borderId="0" xfId="4" applyFont="1" applyAlignment="1">
      <alignment vertical="top"/>
    </xf>
    <xf numFmtId="0" fontId="21" fillId="0" borderId="0" xfId="4" applyFont="1" applyAlignment="1">
      <alignment vertical="top" wrapText="1"/>
    </xf>
    <xf numFmtId="0" fontId="10" fillId="0" borderId="0" xfId="4" applyFont="1" applyAlignment="1">
      <alignment vertical="top"/>
    </xf>
    <xf numFmtId="0" fontId="27" fillId="0" borderId="0" xfId="4" applyFont="1" applyAlignment="1">
      <alignment vertical="top" wrapText="1"/>
    </xf>
    <xf numFmtId="0" fontId="27" fillId="0" borderId="0" xfId="4" applyFont="1" applyAlignment="1">
      <alignment vertical="top"/>
    </xf>
    <xf numFmtId="0" fontId="27" fillId="0" borderId="0" xfId="4" applyFont="1" applyAlignment="1">
      <alignment horizontal="left" vertical="top" wrapText="1"/>
    </xf>
    <xf numFmtId="0" fontId="27" fillId="0" borderId="0" xfId="4" applyFont="1" applyAlignment="1">
      <alignment horizontal="left" vertical="top"/>
    </xf>
    <xf numFmtId="0" fontId="17" fillId="0" borderId="0" xfId="4" applyAlignment="1">
      <alignment horizontal="left" vertical="top"/>
    </xf>
    <xf numFmtId="0" fontId="12" fillId="0" borderId="0" xfId="4" applyFont="1" applyAlignment="1">
      <alignment horizontal="left" vertical="top" wrapText="1"/>
    </xf>
    <xf numFmtId="0" fontId="12" fillId="0" borderId="0" xfId="4" applyFont="1" applyAlignment="1">
      <alignment horizontal="left" vertical="top"/>
    </xf>
    <xf numFmtId="0" fontId="15" fillId="0" borderId="0" xfId="4" applyFont="1" applyAlignment="1">
      <alignment vertical="top" wrapText="1"/>
    </xf>
    <xf numFmtId="0" fontId="16" fillId="0" borderId="0" xfId="4" applyFont="1" applyAlignment="1">
      <alignment vertical="top" wrapText="1"/>
    </xf>
    <xf numFmtId="0" fontId="12" fillId="0" borderId="0" xfId="4" applyFont="1" applyAlignment="1">
      <alignment vertical="top" wrapText="1"/>
    </xf>
    <xf numFmtId="0" fontId="36" fillId="0" borderId="0" xfId="0" applyFont="1" applyAlignment="1">
      <alignment horizontal="left" vertical="top" wrapText="1"/>
    </xf>
    <xf numFmtId="0" fontId="11" fillId="0" borderId="0" xfId="4" applyFont="1" applyAlignment="1">
      <alignment vertical="top" wrapText="1"/>
    </xf>
    <xf numFmtId="0" fontId="11" fillId="0" borderId="0" xfId="4" quotePrefix="1" applyFont="1" applyAlignment="1">
      <alignment vertical="top" wrapText="1"/>
    </xf>
    <xf numFmtId="0" fontId="17" fillId="0" borderId="0" xfId="4" applyAlignment="1">
      <alignment vertical="top"/>
    </xf>
    <xf numFmtId="0" fontId="15" fillId="0" borderId="0" xfId="4" applyFont="1" applyAlignment="1">
      <alignment vertical="top"/>
    </xf>
    <xf numFmtId="0" fontId="12" fillId="0" borderId="0" xfId="4" applyFont="1" applyAlignment="1">
      <alignment vertical="top"/>
    </xf>
    <xf numFmtId="0" fontId="17" fillId="0" borderId="0" xfId="4" applyAlignment="1">
      <alignment vertical="top" wrapText="1"/>
    </xf>
    <xf numFmtId="0" fontId="14" fillId="0" borderId="0" xfId="4" applyFont="1" applyAlignment="1">
      <alignment vertical="top" wrapText="1"/>
    </xf>
    <xf numFmtId="164" fontId="20" fillId="0" borderId="0" xfId="3" applyNumberFormat="1" applyAlignment="1">
      <alignment vertical="top" wrapText="1"/>
    </xf>
    <xf numFmtId="0" fontId="6" fillId="0" borderId="0" xfId="3" applyFont="1" applyAlignment="1" applyProtection="1">
      <alignment vertical="top" wrapText="1"/>
      <protection locked="0"/>
    </xf>
    <xf numFmtId="0" fontId="6" fillId="0" borderId="0" xfId="3" applyFont="1" applyAlignment="1">
      <alignment vertical="top" wrapText="1"/>
    </xf>
    <xf numFmtId="0" fontId="20" fillId="0" borderId="0" xfId="3" applyAlignment="1">
      <alignment vertical="top" wrapText="1"/>
    </xf>
    <xf numFmtId="0" fontId="4" fillId="0" borderId="0" xfId="3" applyFont="1" applyAlignment="1" applyProtection="1">
      <alignment vertical="top" wrapText="1"/>
      <protection locked="0"/>
    </xf>
    <xf numFmtId="0" fontId="12" fillId="0" borderId="0" xfId="3" applyFont="1" applyAlignment="1" applyProtection="1">
      <alignment vertical="top" wrapText="1"/>
      <protection locked="0"/>
    </xf>
    <xf numFmtId="0" fontId="20" fillId="0" borderId="0" xfId="3" applyAlignment="1" applyProtection="1">
      <alignment vertical="top" wrapText="1"/>
      <protection locked="0"/>
    </xf>
    <xf numFmtId="0" fontId="57" fillId="0" borderId="0" xfId="0" applyFont="1" applyAlignment="1">
      <alignment vertical="center"/>
    </xf>
    <xf numFmtId="0" fontId="28" fillId="0" borderId="0" xfId="0" applyFont="1" applyAlignment="1">
      <alignment vertical="center"/>
    </xf>
    <xf numFmtId="164" fontId="4" fillId="0" borderId="0" xfId="3" applyNumberFormat="1" applyFont="1" applyAlignment="1">
      <alignment vertical="top" wrapText="1"/>
    </xf>
    <xf numFmtId="0" fontId="4" fillId="0" borderId="0" xfId="0" applyFont="1"/>
    <xf numFmtId="0" fontId="3" fillId="0" borderId="0" xfId="4" applyFont="1" applyAlignment="1">
      <alignment horizontal="left" vertical="top" wrapText="1"/>
    </xf>
    <xf numFmtId="0" fontId="3" fillId="0" borderId="0" xfId="4" quotePrefix="1" applyFont="1" applyAlignment="1">
      <alignment horizontal="left" vertical="top" wrapText="1"/>
    </xf>
    <xf numFmtId="0" fontId="8" fillId="0" borderId="0" xfId="0" applyFont="1" applyAlignment="1">
      <alignment horizontal="left" vertical="top"/>
    </xf>
    <xf numFmtId="0" fontId="4" fillId="0" borderId="0" xfId="0" applyFont="1" applyAlignment="1">
      <alignment horizontal="left" vertical="top" wrapText="1"/>
    </xf>
    <xf numFmtId="0" fontId="7" fillId="0" borderId="0" xfId="0" applyFont="1" applyAlignment="1">
      <alignment horizontal="left" vertical="top" wrapText="1"/>
    </xf>
    <xf numFmtId="0" fontId="6" fillId="0" borderId="0" xfId="0" applyFont="1" applyAlignment="1">
      <alignment horizontal="left" vertical="top" wrapText="1"/>
    </xf>
    <xf numFmtId="0" fontId="8" fillId="0" borderId="0" xfId="0" applyFont="1" applyAlignment="1">
      <alignment horizontal="left" vertical="top" wrapText="1"/>
    </xf>
    <xf numFmtId="0" fontId="12" fillId="0" borderId="0" xfId="0" applyFont="1" applyAlignment="1">
      <alignment horizontal="left" vertical="top" wrapText="1"/>
    </xf>
    <xf numFmtId="0" fontId="3" fillId="0" borderId="0" xfId="3" applyFont="1" applyAlignment="1">
      <alignment horizontal="left" vertical="top" wrapText="1"/>
    </xf>
    <xf numFmtId="0" fontId="4" fillId="0" borderId="0" xfId="3" applyFont="1" applyAlignment="1">
      <alignment horizontal="left" vertical="top" wrapText="1"/>
    </xf>
    <xf numFmtId="0" fontId="6" fillId="2" borderId="0" xfId="3" applyFont="1" applyFill="1" applyAlignment="1" applyProtection="1">
      <alignment horizontal="left"/>
      <protection locked="0"/>
    </xf>
    <xf numFmtId="0" fontId="20" fillId="2" borderId="0" xfId="3" applyFill="1" applyAlignment="1" applyProtection="1">
      <alignment horizontal="left"/>
      <protection locked="0"/>
    </xf>
    <xf numFmtId="0" fontId="10" fillId="0" borderId="0" xfId="3" applyFont="1" applyAlignment="1" applyProtection="1">
      <alignment horizontal="left" vertical="top" wrapText="1"/>
      <protection locked="0"/>
    </xf>
    <xf numFmtId="0" fontId="4" fillId="0" borderId="12" xfId="3" applyFont="1" applyBorder="1" applyAlignment="1" applyProtection="1">
      <alignment horizontal="left" vertical="top"/>
      <protection locked="0"/>
    </xf>
    <xf numFmtId="0" fontId="7" fillId="0" borderId="13" xfId="3" applyFont="1" applyBorder="1" applyAlignment="1" applyProtection="1">
      <alignment horizontal="left" vertical="top"/>
      <protection locked="0"/>
    </xf>
    <xf numFmtId="0" fontId="7" fillId="0" borderId="14" xfId="3" applyFont="1" applyBorder="1" applyAlignment="1" applyProtection="1">
      <alignment horizontal="left" vertical="top"/>
      <protection locked="0"/>
    </xf>
    <xf numFmtId="0" fontId="7" fillId="0" borderId="15" xfId="3" applyFont="1" applyBorder="1" applyAlignment="1" applyProtection="1">
      <alignment horizontal="left" vertical="top"/>
      <protection locked="0"/>
    </xf>
    <xf numFmtId="0" fontId="7" fillId="0" borderId="0" xfId="3" applyFont="1" applyAlignment="1" applyProtection="1">
      <alignment horizontal="left" vertical="top"/>
      <protection locked="0"/>
    </xf>
    <xf numFmtId="0" fontId="7" fillId="0" borderId="16" xfId="3" applyFont="1" applyBorder="1" applyAlignment="1" applyProtection="1">
      <alignment horizontal="left" vertical="top"/>
      <protection locked="0"/>
    </xf>
    <xf numFmtId="0" fontId="7" fillId="0" borderId="17" xfId="3" applyFont="1" applyBorder="1" applyAlignment="1" applyProtection="1">
      <alignment horizontal="left" vertical="top"/>
      <protection locked="0"/>
    </xf>
    <xf numFmtId="0" fontId="7" fillId="0" borderId="18" xfId="3" applyFont="1" applyBorder="1" applyAlignment="1" applyProtection="1">
      <alignment horizontal="left" vertical="top"/>
      <protection locked="0"/>
    </xf>
    <xf numFmtId="0" fontId="7" fillId="0" borderId="19" xfId="3" applyFont="1" applyBorder="1" applyAlignment="1" applyProtection="1">
      <alignment horizontal="left" vertical="top"/>
      <protection locked="0"/>
    </xf>
    <xf numFmtId="0" fontId="13" fillId="2" borderId="0" xfId="3" applyFont="1" applyFill="1" applyAlignment="1" applyProtection="1">
      <alignment horizontal="left"/>
      <protection locked="0"/>
    </xf>
    <xf numFmtId="0" fontId="5" fillId="2" borderId="0" xfId="3" applyFont="1" applyFill="1" applyAlignment="1" applyProtection="1">
      <alignment horizontal="left"/>
      <protection locked="0"/>
    </xf>
    <xf numFmtId="0" fontId="9" fillId="2" borderId="0" xfId="3" applyFont="1" applyFill="1" applyAlignment="1" applyProtection="1">
      <alignment horizontal="left" vertical="center"/>
      <protection locked="0"/>
    </xf>
    <xf numFmtId="0" fontId="20" fillId="2" borderId="0" xfId="3" applyFill="1" applyAlignment="1" applyProtection="1">
      <alignment horizontal="left" vertical="center"/>
      <protection locked="0"/>
    </xf>
    <xf numFmtId="0" fontId="54" fillId="0" borderId="0" xfId="3" applyFont="1" applyAlignment="1">
      <alignment horizontal="left" vertical="center"/>
    </xf>
    <xf numFmtId="0" fontId="20" fillId="11" borderId="0" xfId="3" applyFill="1" applyAlignment="1" applyProtection="1">
      <alignment horizontal="left"/>
      <protection locked="0"/>
    </xf>
    <xf numFmtId="0" fontId="7" fillId="2" borderId="0" xfId="3" applyFont="1" applyFill="1" applyAlignment="1" applyProtection="1">
      <alignment horizontal="left" vertical="center"/>
      <protection locked="0"/>
    </xf>
    <xf numFmtId="0" fontId="20" fillId="11" borderId="0" xfId="3" applyFill="1" applyAlignment="1" applyProtection="1">
      <alignment horizontal="left" wrapText="1"/>
      <protection locked="0"/>
    </xf>
    <xf numFmtId="0" fontId="54" fillId="0" borderId="0" xfId="3" applyFont="1" applyAlignment="1">
      <alignment horizontal="left" vertical="center" wrapText="1"/>
    </xf>
    <xf numFmtId="0" fontId="56" fillId="0" borderId="12" xfId="3" applyFont="1" applyBorder="1" applyAlignment="1" applyProtection="1">
      <alignment horizontal="left" vertical="top"/>
      <protection locked="0"/>
    </xf>
    <xf numFmtId="0" fontId="56" fillId="0" borderId="13" xfId="3" applyFont="1" applyBorder="1" applyAlignment="1" applyProtection="1">
      <alignment horizontal="left" vertical="top"/>
      <protection locked="0"/>
    </xf>
    <xf numFmtId="0" fontId="56" fillId="0" borderId="14" xfId="3" applyFont="1" applyBorder="1" applyAlignment="1" applyProtection="1">
      <alignment horizontal="left" vertical="top"/>
      <protection locked="0"/>
    </xf>
    <xf numFmtId="0" fontId="56" fillId="0" borderId="15" xfId="3" applyFont="1" applyBorder="1" applyAlignment="1" applyProtection="1">
      <alignment horizontal="left" vertical="top"/>
      <protection locked="0"/>
    </xf>
    <xf numFmtId="0" fontId="56" fillId="0" borderId="0" xfId="3" applyFont="1" applyAlignment="1" applyProtection="1">
      <alignment horizontal="left" vertical="top"/>
      <protection locked="0"/>
    </xf>
    <xf numFmtId="0" fontId="56" fillId="0" borderId="16" xfId="3" applyFont="1" applyBorder="1" applyAlignment="1" applyProtection="1">
      <alignment horizontal="left" vertical="top"/>
      <protection locked="0"/>
    </xf>
    <xf numFmtId="0" fontId="56" fillId="0" borderId="17" xfId="3" applyFont="1" applyBorder="1" applyAlignment="1" applyProtection="1">
      <alignment horizontal="left" vertical="top"/>
      <protection locked="0"/>
    </xf>
    <xf numFmtId="0" fontId="56" fillId="0" borderId="18" xfId="3" applyFont="1" applyBorder="1" applyAlignment="1" applyProtection="1">
      <alignment horizontal="left" vertical="top"/>
      <protection locked="0"/>
    </xf>
    <xf numFmtId="0" fontId="56" fillId="0" borderId="19" xfId="3" applyFont="1" applyBorder="1" applyAlignment="1" applyProtection="1">
      <alignment horizontal="left" vertical="top"/>
      <protection locked="0"/>
    </xf>
    <xf numFmtId="0" fontId="20" fillId="0" borderId="12" xfId="3" applyBorder="1" applyAlignment="1" applyProtection="1">
      <alignment horizontal="left" vertical="top"/>
      <protection locked="0"/>
    </xf>
    <xf numFmtId="0" fontId="20" fillId="0" borderId="13" xfId="3" applyBorder="1" applyAlignment="1" applyProtection="1">
      <alignment horizontal="left" vertical="top"/>
      <protection locked="0"/>
    </xf>
    <xf numFmtId="0" fontId="20" fillId="0" borderId="14" xfId="3" applyBorder="1" applyAlignment="1" applyProtection="1">
      <alignment horizontal="left" vertical="top"/>
      <protection locked="0"/>
    </xf>
    <xf numFmtId="0" fontId="20" fillId="0" borderId="15" xfId="3" applyBorder="1" applyAlignment="1" applyProtection="1">
      <alignment horizontal="left" vertical="top"/>
      <protection locked="0"/>
    </xf>
    <xf numFmtId="0" fontId="20" fillId="0" borderId="0" xfId="3" applyAlignment="1" applyProtection="1">
      <alignment horizontal="left" vertical="top"/>
      <protection locked="0"/>
    </xf>
    <xf numFmtId="0" fontId="20" fillId="0" borderId="16" xfId="3" applyBorder="1" applyAlignment="1" applyProtection="1">
      <alignment horizontal="left" vertical="top"/>
      <protection locked="0"/>
    </xf>
    <xf numFmtId="0" fontId="20" fillId="0" borderId="17" xfId="3" applyBorder="1" applyAlignment="1" applyProtection="1">
      <alignment horizontal="left" vertical="top"/>
      <protection locked="0"/>
    </xf>
    <xf numFmtId="0" fontId="20" fillId="0" borderId="18" xfId="3" applyBorder="1" applyAlignment="1" applyProtection="1">
      <alignment horizontal="left" vertical="top"/>
      <protection locked="0"/>
    </xf>
    <xf numFmtId="0" fontId="20" fillId="0" borderId="19" xfId="3" applyBorder="1" applyAlignment="1" applyProtection="1">
      <alignment horizontal="left" vertical="top"/>
      <protection locked="0"/>
    </xf>
    <xf numFmtId="0" fontId="9" fillId="0" borderId="0" xfId="3" applyFont="1" applyAlignment="1" applyProtection="1">
      <alignment horizontal="left" vertical="top" wrapText="1"/>
      <protection locked="0"/>
    </xf>
    <xf numFmtId="0" fontId="45" fillId="0" borderId="0" xfId="3" applyFont="1" applyAlignment="1">
      <alignment horizontal="left"/>
    </xf>
    <xf numFmtId="0" fontId="25" fillId="4" borderId="4" xfId="3" applyFont="1" applyFill="1" applyBorder="1" applyAlignment="1">
      <alignment horizontal="center" vertical="center" wrapText="1"/>
    </xf>
    <xf numFmtId="0" fontId="25" fillId="4" borderId="7" xfId="3" applyFont="1" applyFill="1" applyBorder="1" applyAlignment="1">
      <alignment horizontal="center" vertical="center" wrapText="1"/>
    </xf>
    <xf numFmtId="0" fontId="25" fillId="4" borderId="8" xfId="3" applyFont="1" applyFill="1" applyBorder="1" applyAlignment="1">
      <alignment horizontal="center" vertical="center" wrapText="1"/>
    </xf>
    <xf numFmtId="0" fontId="20" fillId="0" borderId="1" xfId="3" applyBorder="1" applyAlignment="1">
      <alignment horizontal="left" vertical="top" wrapText="1"/>
    </xf>
    <xf numFmtId="0" fontId="20" fillId="0" borderId="2" xfId="3" applyBorder="1" applyAlignment="1">
      <alignment horizontal="left" vertical="top" wrapText="1"/>
    </xf>
    <xf numFmtId="0" fontId="20" fillId="0" borderId="3" xfId="3" applyBorder="1" applyAlignment="1">
      <alignment horizontal="left" vertical="top" wrapText="1"/>
    </xf>
    <xf numFmtId="0" fontId="20" fillId="0" borderId="5" xfId="3" applyBorder="1" applyAlignment="1">
      <alignment horizontal="left" vertical="top" wrapText="1"/>
    </xf>
    <xf numFmtId="0" fontId="20" fillId="0" borderId="0" xfId="3" applyAlignment="1">
      <alignment horizontal="left" vertical="top" wrapText="1"/>
    </xf>
    <xf numFmtId="0" fontId="20" fillId="0" borderId="6" xfId="3" applyBorder="1" applyAlignment="1">
      <alignment horizontal="left" vertical="top" wrapText="1"/>
    </xf>
    <xf numFmtId="0" fontId="20" fillId="0" borderId="9" xfId="3" applyBorder="1" applyAlignment="1">
      <alignment horizontal="left" vertical="top" wrapText="1"/>
    </xf>
    <xf numFmtId="0" fontId="20" fillId="0" borderId="10" xfId="3" applyBorder="1" applyAlignment="1">
      <alignment horizontal="left" vertical="top" wrapText="1"/>
    </xf>
    <xf numFmtId="0" fontId="20" fillId="0" borderId="11" xfId="3" applyBorder="1" applyAlignment="1">
      <alignment horizontal="left" vertical="top" wrapText="1"/>
    </xf>
    <xf numFmtId="0" fontId="20" fillId="0" borderId="2" xfId="3" applyBorder="1" applyAlignment="1">
      <alignment horizontal="left" vertical="top"/>
    </xf>
    <xf numFmtId="0" fontId="20" fillId="0" borderId="3" xfId="3" applyBorder="1" applyAlignment="1">
      <alignment horizontal="left" vertical="top"/>
    </xf>
    <xf numFmtId="0" fontId="20" fillId="0" borderId="9" xfId="3" applyBorder="1" applyAlignment="1">
      <alignment horizontal="left" vertical="top"/>
    </xf>
    <xf numFmtId="0" fontId="20" fillId="0" borderId="10" xfId="3" applyBorder="1" applyAlignment="1">
      <alignment horizontal="left" vertical="top"/>
    </xf>
    <xf numFmtId="0" fontId="20" fillId="0" borderId="11" xfId="3" applyBorder="1" applyAlignment="1">
      <alignment horizontal="left" vertical="top"/>
    </xf>
    <xf numFmtId="0" fontId="2" fillId="0" borderId="1" xfId="3" applyFont="1" applyBorder="1" applyAlignment="1">
      <alignment horizontal="left" vertical="top" wrapText="1"/>
    </xf>
    <xf numFmtId="0" fontId="2" fillId="0" borderId="1" xfId="3" quotePrefix="1" applyFont="1" applyBorder="1" applyAlignment="1">
      <alignment horizontal="left" vertical="top" wrapText="1"/>
    </xf>
    <xf numFmtId="0" fontId="47" fillId="0" borderId="0" xfId="0" applyFont="1" applyAlignment="1">
      <alignment horizontal="left" vertical="top" wrapText="1"/>
    </xf>
    <xf numFmtId="17" fontId="52" fillId="0" borderId="21" xfId="0" quotePrefix="1" applyNumberFormat="1" applyFont="1" applyBorder="1" applyAlignment="1" applyProtection="1">
      <alignment horizontal="center" vertical="center"/>
      <protection locked="0"/>
    </xf>
    <xf numFmtId="0" fontId="52" fillId="0" borderId="23" xfId="0" applyFont="1" applyBorder="1" applyAlignment="1" applyProtection="1">
      <alignment horizontal="center" vertical="center"/>
      <protection locked="0"/>
    </xf>
    <xf numFmtId="0" fontId="52" fillId="0" borderId="21" xfId="0" applyFont="1" applyBorder="1" applyAlignment="1" applyProtection="1">
      <alignment horizontal="left" vertical="center"/>
      <protection locked="0"/>
    </xf>
    <xf numFmtId="0" fontId="52" fillId="0" borderId="22" xfId="0" applyFont="1" applyBorder="1" applyAlignment="1" applyProtection="1">
      <alignment horizontal="left" vertical="center"/>
      <protection locked="0"/>
    </xf>
    <xf numFmtId="0" fontId="52" fillId="0" borderId="23" xfId="0" applyFont="1" applyBorder="1" applyAlignment="1" applyProtection="1">
      <alignment horizontal="left" vertical="center"/>
      <protection locked="0"/>
    </xf>
    <xf numFmtId="0" fontId="49" fillId="0" borderId="0" xfId="2" applyFont="1" applyAlignment="1">
      <alignment horizontal="left" vertical="top"/>
    </xf>
    <xf numFmtId="0" fontId="47" fillId="0" borderId="0" xfId="0" applyFont="1" applyAlignment="1">
      <alignment horizontal="left" vertical="top"/>
    </xf>
    <xf numFmtId="166" fontId="1" fillId="0" borderId="0" xfId="0" applyNumberFormat="1" applyFont="1"/>
    <xf numFmtId="0" fontId="1" fillId="0" borderId="0" xfId="0" applyFont="1"/>
    <xf numFmtId="0" fontId="1" fillId="0" borderId="0" xfId="3" applyFont="1" applyAlignment="1" applyProtection="1">
      <alignment vertical="top" wrapText="1"/>
      <protection locked="0"/>
    </xf>
    <xf numFmtId="2" fontId="20" fillId="0" borderId="0" xfId="3" applyNumberFormat="1" applyProtection="1">
      <protection locked="0"/>
    </xf>
    <xf numFmtId="0" fontId="10" fillId="0" borderId="0" xfId="3" applyFont="1" applyAlignment="1" applyProtection="1">
      <alignment vertical="top"/>
      <protection locked="0"/>
    </xf>
    <xf numFmtId="0" fontId="1" fillId="0" borderId="0" xfId="3" applyFont="1" applyAlignment="1">
      <alignment vertical="top" wrapText="1"/>
    </xf>
    <xf numFmtId="165" fontId="29" fillId="4" borderId="0" xfId="3" applyNumberFormat="1" applyFont="1" applyFill="1" applyProtection="1">
      <protection locked="0"/>
    </xf>
    <xf numFmtId="0" fontId="1" fillId="2" borderId="0" xfId="3" applyFont="1" applyFill="1" applyAlignment="1" applyProtection="1">
      <alignment horizontal="left"/>
      <protection locked="0"/>
    </xf>
    <xf numFmtId="164" fontId="1" fillId="0" borderId="0" xfId="3" applyNumberFormat="1" applyFont="1" applyProtection="1">
      <protection locked="0"/>
    </xf>
    <xf numFmtId="0" fontId="1" fillId="0" borderId="0" xfId="4" applyFont="1" applyAlignment="1">
      <alignment horizontal="left" vertical="top" wrapText="1"/>
    </xf>
  </cellXfs>
  <cellStyles count="5">
    <cellStyle name="Hyperlink" xfId="2" builtinId="8"/>
    <cellStyle name="Normal" xfId="0" builtinId="0"/>
    <cellStyle name="Normal 2" xfId="3" xr:uid="{CA0C04FE-34C8-4363-AAD8-83D48D4C51AC}"/>
    <cellStyle name="Normal 3" xfId="4" xr:uid="{F6F85206-CF53-41FC-81E7-7D03EA55090B}"/>
    <cellStyle name="Percent" xfId="1" builtinId="5"/>
  </cellStyles>
  <dxfs count="114">
    <dxf>
      <numFmt numFmtId="165" formatCode="0.0"/>
      <protection locked="0" hidden="0"/>
    </dxf>
    <dxf>
      <numFmt numFmtId="165" formatCode="0.0"/>
      <protection locked="0" hidden="0"/>
    </dxf>
    <dxf>
      <numFmt numFmtId="2" formatCode="0.00"/>
      <protection locked="0" hidden="0"/>
    </dxf>
    <dxf>
      <font>
        <b val="0"/>
        <i val="0"/>
        <strike val="0"/>
        <condense val="0"/>
        <extend val="0"/>
        <outline val="0"/>
        <shadow val="0"/>
        <u val="none"/>
        <vertAlign val="baseline"/>
        <sz val="11"/>
        <color theme="1"/>
        <name val="Calibri"/>
        <family val="2"/>
        <scheme val="minor"/>
      </font>
      <alignment horizontal="general" vertical="top" textRotation="0" wrapText="1" indent="0" justifyLastLine="0" shrinkToFit="0" readingOrder="0"/>
    </dxf>
    <dxf>
      <font>
        <b val="0"/>
        <i val="0"/>
        <strike val="0"/>
        <condense val="0"/>
        <extend val="0"/>
        <outline val="0"/>
        <shadow val="0"/>
        <u val="none"/>
        <vertAlign val="baseline"/>
        <sz val="11"/>
        <color theme="1"/>
        <name val="Calibri"/>
        <family val="2"/>
        <scheme val="minor"/>
      </font>
      <alignment horizontal="general" vertical="top" textRotation="0" wrapText="1" indent="0" justifyLastLine="0" shrinkToFit="0" readingOrder="0"/>
    </dxf>
    <dxf>
      <font>
        <b val="0"/>
        <i val="0"/>
        <strike val="0"/>
        <condense val="0"/>
        <extend val="0"/>
        <outline val="0"/>
        <shadow val="0"/>
        <u val="none"/>
        <vertAlign val="baseline"/>
        <sz val="11"/>
        <color rgb="FF000000"/>
        <name val="Calibri"/>
        <family val="2"/>
        <scheme val="none"/>
      </font>
      <alignment horizontal="left" vertical="top" textRotation="0" wrapText="1" indent="0" justifyLastLine="0" shrinkToFit="0" readingOrder="0"/>
    </dxf>
    <dxf>
      <font>
        <b val="0"/>
        <i val="0"/>
        <strike val="0"/>
        <condense val="0"/>
        <extend val="0"/>
        <outline val="0"/>
        <shadow val="0"/>
        <u val="none"/>
        <vertAlign val="baseline"/>
        <sz val="11"/>
        <color theme="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theme="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theme="1"/>
        <name val="Calibri"/>
        <family val="2"/>
        <scheme val="minor"/>
      </font>
      <alignment horizontal="general" vertical="top" textRotation="0" wrapText="1" indent="0" justifyLastLine="0" shrinkToFit="0" readingOrder="0"/>
    </dxf>
    <dxf>
      <font>
        <b val="0"/>
        <i val="0"/>
        <strike val="0"/>
        <condense val="0"/>
        <extend val="0"/>
        <outline val="0"/>
        <shadow val="0"/>
        <u val="none"/>
        <vertAlign val="baseline"/>
        <sz val="11"/>
        <color theme="1"/>
        <name val="Calibri"/>
        <family val="2"/>
        <scheme val="minor"/>
      </font>
      <alignment horizontal="general" vertical="top" textRotation="0" wrapText="1" indent="0" justifyLastLine="0" shrinkToFit="0" readingOrder="0"/>
    </dxf>
    <dxf>
      <border outline="0">
        <top style="thin">
          <color indexed="64"/>
        </top>
      </border>
    </dxf>
    <dxf>
      <border outline="0">
        <left style="thin">
          <color indexed="64"/>
        </left>
        <right style="thin">
          <color indexed="64"/>
        </right>
        <top style="thin">
          <color indexed="64"/>
        </top>
        <bottom style="thin">
          <color indexed="64"/>
        </bottom>
      </border>
    </dxf>
    <dxf>
      <border outline="0">
        <bottom style="thin">
          <color indexed="64"/>
        </bottom>
      </border>
    </dxf>
    <dxf>
      <font>
        <b/>
        <i val="0"/>
        <strike val="0"/>
        <condense val="0"/>
        <extend val="0"/>
        <outline val="0"/>
        <shadow val="0"/>
        <u val="none"/>
        <vertAlign val="baseline"/>
        <sz val="11"/>
        <color theme="1"/>
        <name val="Calibri"/>
        <family val="2"/>
        <scheme val="minor"/>
      </font>
      <fill>
        <patternFill patternType="none">
          <fgColor indexed="64"/>
          <bgColor auto="1"/>
        </patternFill>
      </fill>
      <alignment horizontal="left" vertical="top" textRotation="0" wrapText="0" indent="0" justifyLastLine="0" shrinkToFit="0" readingOrder="0"/>
      <border diagonalUp="0" diagonalDown="0" outline="0">
        <left style="thin">
          <color indexed="64"/>
        </left>
        <right style="thin">
          <color indexed="64"/>
        </right>
        <top/>
        <bottom/>
      </border>
    </dxf>
    <dxf>
      <numFmt numFmtId="165" formatCode="0.0"/>
      <protection locked="0" hidden="0"/>
    </dxf>
    <dxf>
      <numFmt numFmtId="165" formatCode="0.0"/>
      <protection locked="0" hidden="0"/>
    </dxf>
    <dxf>
      <protection locked="0" hidden="0"/>
    </dxf>
    <dxf>
      <protection locked="0" hidden="0"/>
    </dxf>
    <dxf>
      <font>
        <strike val="0"/>
        <outline val="0"/>
        <shadow val="0"/>
        <u val="none"/>
        <vertAlign val="baseline"/>
        <sz val="11"/>
        <color theme="1" tint="0.499984740745262"/>
        <name val="Calibri"/>
        <family val="2"/>
        <scheme val="minor"/>
      </font>
      <numFmt numFmtId="165" formatCode="0.0"/>
      <fill>
        <patternFill patternType="solid">
          <fgColor indexed="64"/>
          <bgColor theme="0" tint="-4.9989318521683403E-2"/>
        </patternFill>
      </fill>
      <protection locked="1" hidden="0"/>
    </dxf>
    <dxf>
      <numFmt numFmtId="165" formatCode="0.0"/>
      <protection locked="0" hidden="0"/>
    </dxf>
    <dxf>
      <protection locked="0" hidden="0"/>
    </dxf>
    <dxf>
      <protection locked="0" hidden="0"/>
    </dxf>
    <dxf>
      <font>
        <b/>
        <i val="0"/>
        <strike val="0"/>
        <condense val="0"/>
        <extend val="0"/>
        <outline val="0"/>
        <shadow val="0"/>
        <u val="none"/>
        <vertAlign val="baseline"/>
        <sz val="11"/>
        <color theme="1"/>
        <name val="Calibri"/>
        <family val="2"/>
        <scheme val="minor"/>
      </font>
    </dxf>
    <dxf>
      <protection locked="0" hidden="0"/>
    </dxf>
    <dxf>
      <numFmt numFmtId="30" formatCode="@"/>
      <protection locked="0" hidden="0"/>
    </dxf>
    <dxf>
      <protection locked="0" hidden="0"/>
    </dxf>
    <dxf>
      <font>
        <b val="0"/>
        <i val="0"/>
        <strike val="0"/>
        <condense val="0"/>
        <extend val="0"/>
        <outline val="0"/>
        <shadow val="0"/>
        <u val="none"/>
        <vertAlign val="baseline"/>
        <sz val="11"/>
        <color theme="1"/>
        <name val="Calibri"/>
        <family val="2"/>
        <scheme val="minor"/>
      </font>
    </dxf>
    <dxf>
      <font>
        <strike val="0"/>
        <outline val="0"/>
        <shadow val="0"/>
        <u val="none"/>
        <vertAlign val="baseline"/>
        <sz val="11"/>
        <color theme="1" tint="0.499984740745262"/>
        <name val="Calibri"/>
        <family val="2"/>
        <scheme val="minor"/>
      </font>
      <numFmt numFmtId="165" formatCode="0.0"/>
      <fill>
        <patternFill patternType="solid">
          <fgColor indexed="64"/>
          <bgColor theme="0" tint="-4.9989318521683403E-2"/>
        </patternFill>
      </fill>
      <protection locked="1" hidden="0"/>
    </dxf>
    <dxf>
      <numFmt numFmtId="165" formatCode="0.0"/>
      <protection locked="0" hidden="0"/>
    </dxf>
    <dxf>
      <numFmt numFmtId="164" formatCode="dd\-mmm\-yyyy"/>
      <protection locked="0" hidden="0"/>
    </dxf>
    <dxf>
      <protection locked="0" hidden="0"/>
    </dxf>
    <dxf>
      <alignment horizontal="general" vertical="top" textRotation="0" wrapText="1" indent="0" justifyLastLine="0" shrinkToFit="0" readingOrder="0"/>
    </dxf>
    <dxf>
      <font>
        <strike val="0"/>
        <outline val="0"/>
        <shadow val="0"/>
        <u val="none"/>
        <vertAlign val="baseline"/>
        <sz val="11"/>
        <color theme="1" tint="0.499984740745262"/>
        <name val="Calibri"/>
        <family val="2"/>
        <scheme val="minor"/>
      </font>
      <numFmt numFmtId="165" formatCode="0.0"/>
      <fill>
        <patternFill patternType="solid">
          <fgColor indexed="64"/>
          <bgColor theme="0" tint="-4.9989318521683403E-2"/>
        </patternFill>
      </fill>
      <protection locked="1" hidden="0"/>
    </dxf>
    <dxf>
      <numFmt numFmtId="165" formatCode="0.0"/>
      <protection locked="0" hidden="0"/>
    </dxf>
    <dxf>
      <numFmt numFmtId="164" formatCode="dd\-mmm\-yyyy"/>
      <protection locked="0" hidden="0"/>
    </dxf>
    <dxf>
      <protection locked="0" hidden="0"/>
    </dxf>
    <dxf>
      <alignment horizontal="general" vertical="top" textRotation="0" wrapText="1" indent="0" justifyLastLine="0" shrinkToFit="0" readingOrder="0"/>
    </dxf>
    <dxf>
      <font>
        <strike val="0"/>
        <outline val="0"/>
        <shadow val="0"/>
        <u val="none"/>
        <vertAlign val="baseline"/>
        <sz val="11"/>
        <color theme="1" tint="0.499984740745262"/>
        <name val="Calibri"/>
        <family val="2"/>
        <scheme val="minor"/>
      </font>
      <numFmt numFmtId="165" formatCode="0.0"/>
      <fill>
        <patternFill patternType="solid">
          <fgColor indexed="64"/>
          <bgColor theme="0" tint="-4.9989318521683403E-2"/>
        </patternFill>
      </fill>
      <protection locked="1" hidden="0"/>
    </dxf>
    <dxf>
      <numFmt numFmtId="165" formatCode="0.0"/>
      <protection locked="0" hidden="0"/>
    </dxf>
    <dxf>
      <numFmt numFmtId="164" formatCode="dd\-mmm\-yyyy"/>
      <protection locked="0" hidden="0"/>
    </dxf>
    <dxf>
      <protection locked="0" hidden="0"/>
    </dxf>
    <dxf>
      <alignment horizontal="general" vertical="top" textRotation="0" wrapText="1" indent="0" justifyLastLine="0" shrinkToFit="0" readingOrder="0"/>
    </dxf>
    <dxf>
      <font>
        <strike val="0"/>
        <outline val="0"/>
        <shadow val="0"/>
        <u val="none"/>
        <vertAlign val="baseline"/>
        <sz val="11"/>
        <color theme="1" tint="0.499984740745262"/>
        <name val="Calibri"/>
        <family val="2"/>
        <scheme val="minor"/>
      </font>
      <numFmt numFmtId="165" formatCode="0.0"/>
      <fill>
        <patternFill patternType="solid">
          <fgColor indexed="64"/>
          <bgColor theme="0" tint="-4.9989318521683403E-2"/>
        </patternFill>
      </fill>
      <protection locked="1" hidden="0"/>
    </dxf>
    <dxf>
      <font>
        <sz val="11"/>
        <color theme="1" tint="0.499984740745262"/>
        <name val="Calibri"/>
        <family val="2"/>
        <scheme val="minor"/>
      </font>
      <numFmt numFmtId="165" formatCode="0.0"/>
      <fill>
        <patternFill patternType="solid">
          <fgColor indexed="64"/>
          <bgColor theme="0" tint="-4.9989318521683403E-2"/>
        </patternFill>
      </fill>
      <protection locked="1" hidden="0"/>
    </dxf>
    <dxf>
      <numFmt numFmtId="0" formatCode="General"/>
      <protection locked="0" hidden="0"/>
    </dxf>
    <dxf>
      <numFmt numFmtId="0" formatCode="General"/>
      <protection locked="0" hidden="0"/>
    </dxf>
    <dxf>
      <numFmt numFmtId="0" formatCode="General"/>
      <protection locked="0" hidden="0"/>
    </dxf>
    <dxf>
      <numFmt numFmtId="0" formatCode="General"/>
      <protection locked="0" hidden="0"/>
    </dxf>
    <dxf>
      <numFmt numFmtId="164" formatCode="dd\-mmm\-yyyy"/>
      <protection locked="0" hidden="0"/>
    </dxf>
    <dxf>
      <protection locked="1" hidden="0"/>
    </dxf>
    <dxf>
      <alignment horizontal="general" vertical="top" textRotation="0" wrapText="1" indent="0" justifyLastLine="0" shrinkToFit="0" readingOrder="0"/>
      <protection locked="1" hidden="0"/>
    </dxf>
    <dxf>
      <font>
        <strike val="0"/>
        <outline val="0"/>
        <shadow val="0"/>
        <u val="none"/>
        <vertAlign val="baseline"/>
        <sz val="11"/>
        <color theme="1" tint="0.499984740745262"/>
        <name val="Calibri"/>
        <family val="2"/>
        <scheme val="minor"/>
      </font>
      <numFmt numFmtId="165" formatCode="0.0"/>
      <fill>
        <patternFill patternType="solid">
          <fgColor indexed="64"/>
          <bgColor theme="0" tint="-4.9989318521683403E-2"/>
        </patternFill>
      </fill>
      <protection locked="1" hidden="0"/>
    </dxf>
    <dxf>
      <font>
        <sz val="11"/>
        <color theme="1" tint="0.499984740745262"/>
        <name val="Calibri"/>
        <family val="2"/>
        <scheme val="minor"/>
      </font>
      <numFmt numFmtId="165" formatCode="0.0"/>
      <fill>
        <patternFill patternType="solid">
          <fgColor indexed="64"/>
          <bgColor theme="0" tint="-4.9989318521683403E-2"/>
        </patternFill>
      </fill>
      <protection locked="1" hidden="0"/>
    </dxf>
    <dxf>
      <numFmt numFmtId="0" formatCode="General"/>
      <protection locked="0" hidden="0"/>
    </dxf>
    <dxf>
      <numFmt numFmtId="0" formatCode="General"/>
      <protection locked="0" hidden="0"/>
    </dxf>
    <dxf>
      <numFmt numFmtId="0" formatCode="General"/>
      <protection locked="0" hidden="0"/>
    </dxf>
    <dxf>
      <numFmt numFmtId="0" formatCode="General"/>
      <protection locked="0" hidden="0"/>
    </dxf>
    <dxf>
      <numFmt numFmtId="164" formatCode="dd\-mmm\-yyyy"/>
      <protection locked="0" hidden="0"/>
    </dxf>
    <dxf>
      <protection locked="1" hidden="0"/>
    </dxf>
    <dxf>
      <alignment horizontal="general" vertical="top" textRotation="0" wrapText="1" indent="0" justifyLastLine="0" shrinkToFit="0" readingOrder="0"/>
      <protection locked="1" hidden="0"/>
    </dxf>
    <dxf>
      <font>
        <strike val="0"/>
        <outline val="0"/>
        <shadow val="0"/>
        <u val="none"/>
        <vertAlign val="baseline"/>
        <sz val="11"/>
        <color theme="1" tint="0.499984740745262"/>
        <name val="Calibri"/>
        <family val="2"/>
        <scheme val="minor"/>
      </font>
      <numFmt numFmtId="165" formatCode="0.0"/>
      <fill>
        <patternFill patternType="solid">
          <fgColor indexed="64"/>
          <bgColor theme="0" tint="-4.9989318521683403E-2"/>
        </patternFill>
      </fill>
      <protection locked="1" hidden="0"/>
    </dxf>
    <dxf>
      <font>
        <sz val="11"/>
        <color theme="1" tint="0.499984740745262"/>
        <name val="Calibri"/>
        <family val="2"/>
        <scheme val="minor"/>
      </font>
      <numFmt numFmtId="165" formatCode="0.0"/>
      <fill>
        <patternFill patternType="solid">
          <fgColor indexed="64"/>
          <bgColor theme="0" tint="-4.9989318521683403E-2"/>
        </patternFill>
      </fill>
      <protection locked="1" hidden="0"/>
    </dxf>
    <dxf>
      <numFmt numFmtId="0" formatCode="General"/>
      <protection locked="0" hidden="0"/>
    </dxf>
    <dxf>
      <numFmt numFmtId="0" formatCode="General"/>
      <protection locked="0" hidden="0"/>
    </dxf>
    <dxf>
      <numFmt numFmtId="0" formatCode="General"/>
      <protection locked="0" hidden="0"/>
    </dxf>
    <dxf>
      <numFmt numFmtId="0" formatCode="General"/>
      <protection locked="0" hidden="0"/>
    </dxf>
    <dxf>
      <numFmt numFmtId="164" formatCode="dd\-mmm\-yyyy"/>
      <protection locked="0" hidden="0"/>
    </dxf>
    <dxf>
      <protection locked="1" hidden="0"/>
    </dxf>
    <dxf>
      <alignment horizontal="general" vertical="top" textRotation="0" wrapText="1" indent="0" justifyLastLine="0" shrinkToFit="0" readingOrder="0"/>
      <protection locked="1" hidden="0"/>
    </dxf>
    <dxf>
      <font>
        <strike val="0"/>
        <outline val="0"/>
        <shadow val="0"/>
        <u val="none"/>
        <vertAlign val="baseline"/>
        <sz val="11"/>
        <color theme="1" tint="0.499984740745262"/>
        <name val="Calibri"/>
        <family val="2"/>
        <scheme val="minor"/>
      </font>
      <numFmt numFmtId="165" formatCode="0.0"/>
      <fill>
        <patternFill patternType="solid">
          <fgColor indexed="64"/>
          <bgColor theme="0" tint="-4.9989318521683403E-2"/>
        </patternFill>
      </fill>
      <protection locked="1" hidden="0"/>
    </dxf>
    <dxf>
      <font>
        <sz val="11"/>
        <color theme="1" tint="0.499984740745262"/>
        <name val="Calibri"/>
        <family val="2"/>
        <scheme val="minor"/>
      </font>
      <numFmt numFmtId="165" formatCode="0.0"/>
      <fill>
        <patternFill patternType="solid">
          <fgColor indexed="64"/>
          <bgColor theme="0" tint="-4.9989318521683403E-2"/>
        </patternFill>
      </fill>
      <protection locked="1" hidden="0"/>
    </dxf>
    <dxf>
      <numFmt numFmtId="0" formatCode="General"/>
      <protection locked="0" hidden="0"/>
    </dxf>
    <dxf>
      <numFmt numFmtId="0" formatCode="General"/>
      <protection locked="0" hidden="0"/>
    </dxf>
    <dxf>
      <numFmt numFmtId="0" formatCode="General"/>
      <protection locked="0" hidden="0"/>
    </dxf>
    <dxf>
      <numFmt numFmtId="0" formatCode="General"/>
      <protection locked="0" hidden="0"/>
    </dxf>
    <dxf>
      <numFmt numFmtId="164" formatCode="dd\-mmm\-yyyy"/>
      <protection locked="0" hidden="0"/>
    </dxf>
    <dxf>
      <protection locked="1" hidden="0"/>
    </dxf>
    <dxf>
      <alignment horizontal="general" vertical="top" textRotation="0" wrapText="1" indent="0" justifyLastLine="0" shrinkToFit="0" readingOrder="0"/>
      <protection locked="1" hidden="0"/>
    </dxf>
    <dxf>
      <font>
        <strike val="0"/>
        <outline val="0"/>
        <shadow val="0"/>
        <u val="none"/>
        <vertAlign val="baseline"/>
        <sz val="11"/>
        <color theme="1" tint="0.499984740745262"/>
        <name val="Calibri"/>
        <family val="2"/>
        <scheme val="minor"/>
      </font>
      <numFmt numFmtId="165" formatCode="0.0"/>
      <fill>
        <patternFill patternType="solid">
          <fgColor indexed="64"/>
          <bgColor theme="0" tint="-4.9989318521683403E-2"/>
        </patternFill>
      </fill>
      <protection locked="1" hidden="0"/>
    </dxf>
    <dxf>
      <font>
        <sz val="11"/>
        <color theme="1" tint="0.499984740745262"/>
        <name val="Calibri"/>
        <family val="2"/>
        <scheme val="minor"/>
      </font>
      <numFmt numFmtId="165" formatCode="0.0"/>
      <fill>
        <patternFill patternType="solid">
          <fgColor indexed="64"/>
          <bgColor theme="0" tint="-4.9989318521683403E-2"/>
        </patternFill>
      </fill>
      <protection locked="1" hidden="0"/>
    </dxf>
    <dxf>
      <numFmt numFmtId="0" formatCode="General"/>
      <protection locked="0" hidden="0"/>
    </dxf>
    <dxf>
      <numFmt numFmtId="0" formatCode="General"/>
      <protection locked="0" hidden="0"/>
    </dxf>
    <dxf>
      <numFmt numFmtId="0" formatCode="General"/>
      <protection locked="0" hidden="0"/>
    </dxf>
    <dxf>
      <numFmt numFmtId="0" formatCode="General"/>
      <protection locked="0" hidden="0"/>
    </dxf>
    <dxf>
      <numFmt numFmtId="164" formatCode="dd\-mmm\-yyyy"/>
      <protection locked="0" hidden="0"/>
    </dxf>
    <dxf>
      <protection locked="1" hidden="0"/>
    </dxf>
    <dxf>
      <alignment horizontal="general" vertical="top" textRotation="0" wrapText="1" indent="0" justifyLastLine="0" shrinkToFit="0" readingOrder="0"/>
      <protection locked="1" hidden="0"/>
    </dxf>
    <dxf>
      <font>
        <strike val="0"/>
        <outline val="0"/>
        <shadow val="0"/>
        <u val="none"/>
        <vertAlign val="baseline"/>
        <sz val="11"/>
        <color theme="1" tint="0.499984740745262"/>
        <name val="Calibri"/>
        <family val="2"/>
        <scheme val="minor"/>
      </font>
      <numFmt numFmtId="165" formatCode="0.0"/>
      <fill>
        <patternFill patternType="solid">
          <fgColor indexed="64"/>
          <bgColor theme="0" tint="-4.9989318521683403E-2"/>
        </patternFill>
      </fill>
      <protection locked="1" hidden="0"/>
    </dxf>
    <dxf>
      <font>
        <sz val="11"/>
        <color theme="1" tint="0.499984740745262"/>
        <name val="Calibri"/>
        <family val="2"/>
        <scheme val="minor"/>
      </font>
      <numFmt numFmtId="165" formatCode="0.0"/>
      <fill>
        <patternFill patternType="solid">
          <fgColor indexed="64"/>
          <bgColor theme="0" tint="-4.9989318521683403E-2"/>
        </patternFill>
      </fill>
      <protection locked="1" hidden="0"/>
    </dxf>
    <dxf>
      <numFmt numFmtId="0" formatCode="General"/>
      <protection locked="0" hidden="0"/>
    </dxf>
    <dxf>
      <numFmt numFmtId="0" formatCode="General"/>
      <protection locked="0" hidden="0"/>
    </dxf>
    <dxf>
      <numFmt numFmtId="0" formatCode="General"/>
      <protection locked="0" hidden="0"/>
    </dxf>
    <dxf>
      <numFmt numFmtId="0" formatCode="General"/>
      <protection locked="0" hidden="0"/>
    </dxf>
    <dxf>
      <numFmt numFmtId="164" formatCode="dd\-mmm\-yyyy"/>
      <protection locked="0" hidden="0"/>
    </dxf>
    <dxf>
      <protection locked="0" hidden="0"/>
    </dxf>
    <dxf>
      <alignment horizontal="general" vertical="top" textRotation="0" wrapText="1" indent="0" justifyLastLine="0" shrinkToFit="0" readingOrder="0"/>
    </dxf>
    <dxf>
      <font>
        <strike val="0"/>
        <outline val="0"/>
        <shadow val="0"/>
        <u val="none"/>
        <vertAlign val="baseline"/>
        <sz val="11"/>
        <color theme="1" tint="0.499984740745262"/>
        <name val="Calibri"/>
        <family val="2"/>
        <scheme val="minor"/>
      </font>
      <numFmt numFmtId="165" formatCode="0.0"/>
      <fill>
        <patternFill patternType="solid">
          <fgColor indexed="64"/>
          <bgColor theme="0" tint="-4.9989318521683403E-2"/>
        </patternFill>
      </fill>
      <protection locked="1" hidden="0"/>
    </dxf>
    <dxf>
      <font>
        <sz val="11"/>
        <color theme="1" tint="0.499984740745262"/>
        <name val="Calibri"/>
        <family val="2"/>
        <scheme val="minor"/>
      </font>
      <numFmt numFmtId="165" formatCode="0.0"/>
      <fill>
        <patternFill patternType="solid">
          <fgColor indexed="64"/>
          <bgColor theme="0" tint="-4.9989318521683403E-2"/>
        </patternFill>
      </fill>
      <protection locked="1" hidden="0"/>
    </dxf>
    <dxf>
      <numFmt numFmtId="165" formatCode="0.0"/>
      <protection locked="0" hidden="0"/>
    </dxf>
    <dxf>
      <numFmt numFmtId="165" formatCode="0.0"/>
      <protection locked="0" hidden="0"/>
    </dxf>
    <dxf>
      <numFmt numFmtId="165" formatCode="0.0"/>
      <protection locked="0" hidden="0"/>
    </dxf>
    <dxf>
      <numFmt numFmtId="165" formatCode="0.0"/>
      <protection locked="0" hidden="0"/>
    </dxf>
    <dxf>
      <numFmt numFmtId="164" formatCode="dd\-mmm\-yyyy"/>
      <protection locked="0" hidden="0"/>
    </dxf>
    <dxf>
      <protection locked="0" hidden="0"/>
    </dxf>
    <dxf>
      <alignment horizontal="general" vertical="top" textRotation="0" wrapText="1" indent="0" justifyLastLine="0" shrinkToFit="0" readingOrder="0"/>
    </dxf>
    <dxf>
      <font>
        <strike val="0"/>
        <outline val="0"/>
        <shadow val="0"/>
        <u val="none"/>
        <vertAlign val="baseline"/>
        <sz val="11"/>
        <color theme="1" tint="0.499984740745262"/>
        <name val="Calibri"/>
        <family val="2"/>
        <scheme val="minor"/>
      </font>
      <numFmt numFmtId="165" formatCode="0.0"/>
      <fill>
        <patternFill patternType="solid">
          <fgColor indexed="64"/>
          <bgColor theme="0" tint="-4.9989318521683403E-2"/>
        </patternFill>
      </fill>
      <protection locked="1" hidden="0"/>
    </dxf>
    <dxf>
      <font>
        <sz val="11"/>
        <color theme="1" tint="0.499984740745262"/>
        <name val="Calibri"/>
        <family val="2"/>
        <scheme val="minor"/>
      </font>
      <numFmt numFmtId="1" formatCode="0"/>
      <fill>
        <patternFill patternType="solid">
          <fgColor indexed="64"/>
          <bgColor theme="0" tint="-4.9989318521683403E-2"/>
        </patternFill>
      </fill>
      <protection locked="1" hidden="0"/>
    </dxf>
    <dxf>
      <numFmt numFmtId="165" formatCode="0.0"/>
      <fill>
        <patternFill patternType="none">
          <fgColor indexed="64"/>
          <bgColor indexed="65"/>
        </patternFill>
      </fill>
      <protection locked="0" hidden="0"/>
    </dxf>
    <dxf>
      <numFmt numFmtId="165" formatCode="0.0"/>
      <fill>
        <patternFill patternType="none">
          <fgColor indexed="64"/>
          <bgColor indexed="65"/>
        </patternFill>
      </fill>
      <protection locked="0" hidden="0"/>
    </dxf>
    <dxf>
      <numFmt numFmtId="165" formatCode="0.0"/>
      <protection locked="0" hidden="0"/>
    </dxf>
    <dxf>
      <numFmt numFmtId="165" formatCode="0.0"/>
      <protection locked="0" hidden="0"/>
    </dxf>
    <dxf>
      <numFmt numFmtId="164" formatCode="dd\-mmm\-yyyy"/>
      <protection locked="0" hidden="0"/>
    </dxf>
    <dxf>
      <protection locked="0" hidden="0"/>
    </dxf>
    <dxf>
      <alignment horizontal="general" vertical="top" textRotation="0" wrapText="1" indent="0" justifyLastLine="0" shrinkToFit="0" readingOrder="0"/>
    </dxf>
  </dxfs>
  <tableStyles count="0" defaultTableStyle="TableStyleMedium2" defaultPivotStyle="PivotStyleLight16"/>
  <colors>
    <mruColors>
      <color rgb="FF00919B"/>
      <color rgb="FFFF7C80"/>
      <color rgb="FF5F5F5F"/>
      <color rgb="FFBBEAEF"/>
      <color rgb="FFABD14C"/>
      <color rgb="FF4F52A3"/>
      <color rgb="FF35C1CF"/>
      <color rgb="FFCDFBFF"/>
      <color rgb="FFCCCCFF"/>
      <color rgb="FF0563C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calcChain" Target="calcChain.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heetMetadata" Target="metadata.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theme" Target="theme/theme1.xml"/></Relationships>
</file>

<file path=xl/charts/_rels/chart2.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3.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4.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7.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8.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9.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10.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11.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12.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27.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_rels/chart32.xml.rels><?xml version="1.0" encoding="UTF-8" standalone="yes"?>
<Relationships xmlns="http://schemas.openxmlformats.org/package/2006/relationships"><Relationship Id="rId2" Type="http://schemas.microsoft.com/office/2011/relationships/chartColorStyle" Target="colors11.xml"/><Relationship Id="rId1" Type="http://schemas.microsoft.com/office/2011/relationships/chartStyle" Target="style11.xml"/></Relationships>
</file>

<file path=xl/charts/_rels/chart37.xml.rels><?xml version="1.0" encoding="UTF-8" standalone="yes"?>
<Relationships xmlns="http://schemas.openxmlformats.org/package/2006/relationships"><Relationship Id="rId2" Type="http://schemas.microsoft.com/office/2011/relationships/chartColorStyle" Target="colors12.xml"/><Relationship Id="rId1" Type="http://schemas.microsoft.com/office/2011/relationships/chartStyle" Target="style12.xml"/></Relationships>
</file>

<file path=xl/charts/_rels/chart42.xml.rels><?xml version="1.0" encoding="UTF-8" standalone="yes"?>
<Relationships xmlns="http://schemas.openxmlformats.org/package/2006/relationships"><Relationship Id="rId2" Type="http://schemas.microsoft.com/office/2011/relationships/chartColorStyle" Target="colors13.xml"/><Relationship Id="rId1" Type="http://schemas.microsoft.com/office/2011/relationships/chartStyle" Target="style13.xml"/></Relationships>
</file>

<file path=xl/charts/_rels/chart47.xml.rels><?xml version="1.0" encoding="UTF-8" standalone="yes"?>
<Relationships xmlns="http://schemas.openxmlformats.org/package/2006/relationships"><Relationship Id="rId2" Type="http://schemas.microsoft.com/office/2011/relationships/chartColorStyle" Target="colors14.xml"/><Relationship Id="rId1" Type="http://schemas.microsoft.com/office/2011/relationships/chartStyle" Target="style14.xml"/></Relationships>
</file>

<file path=xl/charts/_rels/chart52.xml.rels><?xml version="1.0" encoding="UTF-8" standalone="yes"?>
<Relationships xmlns="http://schemas.openxmlformats.org/package/2006/relationships"><Relationship Id="rId2" Type="http://schemas.microsoft.com/office/2011/relationships/chartColorStyle" Target="colors15.xml"/><Relationship Id="rId1" Type="http://schemas.microsoft.com/office/2011/relationships/chartStyle" Target="style15.xml"/></Relationships>
</file>

<file path=xl/charts/_rels/chart55.xml.rels><?xml version="1.0" encoding="UTF-8" standalone="yes"?>
<Relationships xmlns="http://schemas.openxmlformats.org/package/2006/relationships"><Relationship Id="rId2" Type="http://schemas.microsoft.com/office/2011/relationships/chartColorStyle" Target="colors16.xml"/><Relationship Id="rId1" Type="http://schemas.microsoft.com/office/2011/relationships/chartStyle" Target="style16.xml"/></Relationships>
</file>

<file path=xl/charts/_rels/chart56.xml.rels><?xml version="1.0" encoding="UTF-8" standalone="yes"?>
<Relationships xmlns="http://schemas.openxmlformats.org/package/2006/relationships"><Relationship Id="rId2" Type="http://schemas.microsoft.com/office/2011/relationships/chartColorStyle" Target="colors17.xml"/><Relationship Id="rId1" Type="http://schemas.microsoft.com/office/2011/relationships/chartStyle" Target="style17.xml"/></Relationships>
</file>

<file path=xl/charts/_rels/chart57.xml.rels><?xml version="1.0" encoding="UTF-8" standalone="yes"?>
<Relationships xmlns="http://schemas.openxmlformats.org/package/2006/relationships"><Relationship Id="rId2" Type="http://schemas.microsoft.com/office/2011/relationships/chartColorStyle" Target="colors18.xml"/><Relationship Id="rId1" Type="http://schemas.microsoft.com/office/2011/relationships/chartStyle" Target="style18.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1"/>
    </mc:Choice>
    <mc:Fallback>
      <c:style val="1"/>
    </mc:Fallback>
  </mc:AlternateContent>
  <c:chart>
    <c:autoTitleDeleted val="1"/>
    <c:plotArea>
      <c:layout>
        <c:manualLayout>
          <c:layoutTarget val="inner"/>
          <c:xMode val="edge"/>
          <c:yMode val="edge"/>
          <c:x val="0.11075139646005788"/>
          <c:y val="6.4362432956749968E-2"/>
          <c:w val="0.83326569755703617"/>
          <c:h val="0.81939609722697704"/>
        </c:manualLayout>
      </c:layout>
      <c:lineChart>
        <c:grouping val="standard"/>
        <c:varyColors val="0"/>
        <c:ser>
          <c:idx val="2"/>
          <c:order val="0"/>
          <c:tx>
            <c:strRef>
              <c:f>'M1'!$H$3</c:f>
              <c:strCache>
                <c:ptCount val="1"/>
                <c:pt idx="0">
                  <c:v>Median</c:v>
                </c:pt>
              </c:strCache>
            </c:strRef>
          </c:tx>
          <c:spPr>
            <a:ln w="12700" cap="rnd" cmpd="sng" algn="ctr">
              <a:solidFill>
                <a:schemeClr val="dk1">
                  <a:tint val="75000"/>
                </a:schemeClr>
              </a:solidFill>
              <a:prstDash val="dash"/>
              <a:round/>
            </a:ln>
            <a:effectLst/>
          </c:spPr>
          <c:marker>
            <c:symbol val="none"/>
          </c:marker>
          <c:cat>
            <c:numRef>
              <c:f>[0]!M1_X</c:f>
              <c:numCache>
                <c:formatCode>dd\-mmm\-yyyy</c:formatCode>
                <c:ptCount val="260"/>
              </c:numCache>
            </c:numRef>
          </c:cat>
          <c:val>
            <c:numRef>
              <c:f>[0]!M1_Med</c:f>
              <c:numCache>
                <c:formatCode>0.0</c:formatCode>
                <c:ptCount val="260"/>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c:v>0</c:v>
                </c:pt>
                <c:pt idx="38">
                  <c:v>0</c:v>
                </c:pt>
                <c:pt idx="39">
                  <c:v>0</c:v>
                </c:pt>
                <c:pt idx="40">
                  <c:v>0</c:v>
                </c:pt>
                <c:pt idx="41">
                  <c:v>0</c:v>
                </c:pt>
                <c:pt idx="42">
                  <c:v>0</c:v>
                </c:pt>
                <c:pt idx="43">
                  <c:v>0</c:v>
                </c:pt>
                <c:pt idx="44">
                  <c:v>0</c:v>
                </c:pt>
                <c:pt idx="45">
                  <c:v>0</c:v>
                </c:pt>
                <c:pt idx="46">
                  <c:v>0</c:v>
                </c:pt>
                <c:pt idx="47">
                  <c:v>0</c:v>
                </c:pt>
                <c:pt idx="48">
                  <c:v>0</c:v>
                </c:pt>
                <c:pt idx="49">
                  <c:v>0</c:v>
                </c:pt>
                <c:pt idx="50">
                  <c:v>0</c:v>
                </c:pt>
                <c:pt idx="51">
                  <c:v>0</c:v>
                </c:pt>
                <c:pt idx="52">
                  <c:v>0</c:v>
                </c:pt>
                <c:pt idx="53">
                  <c:v>0</c:v>
                </c:pt>
                <c:pt idx="54">
                  <c:v>0</c:v>
                </c:pt>
                <c:pt idx="55">
                  <c:v>0</c:v>
                </c:pt>
                <c:pt idx="56">
                  <c:v>0</c:v>
                </c:pt>
                <c:pt idx="57">
                  <c:v>0</c:v>
                </c:pt>
                <c:pt idx="58">
                  <c:v>0</c:v>
                </c:pt>
                <c:pt idx="59">
                  <c:v>0</c:v>
                </c:pt>
                <c:pt idx="60">
                  <c:v>0</c:v>
                </c:pt>
                <c:pt idx="61">
                  <c:v>0</c:v>
                </c:pt>
                <c:pt idx="62">
                  <c:v>0</c:v>
                </c:pt>
                <c:pt idx="63">
                  <c:v>0</c:v>
                </c:pt>
                <c:pt idx="64">
                  <c:v>0</c:v>
                </c:pt>
                <c:pt idx="65">
                  <c:v>0</c:v>
                </c:pt>
                <c:pt idx="66">
                  <c:v>0</c:v>
                </c:pt>
                <c:pt idx="67">
                  <c:v>0</c:v>
                </c:pt>
                <c:pt idx="68">
                  <c:v>0</c:v>
                </c:pt>
                <c:pt idx="69">
                  <c:v>0</c:v>
                </c:pt>
                <c:pt idx="70">
                  <c:v>0</c:v>
                </c:pt>
                <c:pt idx="71">
                  <c:v>0</c:v>
                </c:pt>
                <c:pt idx="72">
                  <c:v>0</c:v>
                </c:pt>
                <c:pt idx="73">
                  <c:v>0</c:v>
                </c:pt>
                <c:pt idx="74">
                  <c:v>0</c:v>
                </c:pt>
                <c:pt idx="75">
                  <c:v>0</c:v>
                </c:pt>
                <c:pt idx="76">
                  <c:v>0</c:v>
                </c:pt>
                <c:pt idx="77">
                  <c:v>0</c:v>
                </c:pt>
                <c:pt idx="78">
                  <c:v>0</c:v>
                </c:pt>
                <c:pt idx="79">
                  <c:v>0</c:v>
                </c:pt>
                <c:pt idx="80">
                  <c:v>0</c:v>
                </c:pt>
                <c:pt idx="81">
                  <c:v>0</c:v>
                </c:pt>
                <c:pt idx="82">
                  <c:v>0</c:v>
                </c:pt>
                <c:pt idx="83">
                  <c:v>0</c:v>
                </c:pt>
                <c:pt idx="84">
                  <c:v>0</c:v>
                </c:pt>
                <c:pt idx="85">
                  <c:v>0</c:v>
                </c:pt>
                <c:pt idx="86">
                  <c:v>0</c:v>
                </c:pt>
                <c:pt idx="87">
                  <c:v>0</c:v>
                </c:pt>
                <c:pt idx="88">
                  <c:v>0</c:v>
                </c:pt>
                <c:pt idx="89">
                  <c:v>0</c:v>
                </c:pt>
                <c:pt idx="90">
                  <c:v>0</c:v>
                </c:pt>
                <c:pt idx="91">
                  <c:v>0</c:v>
                </c:pt>
                <c:pt idx="92">
                  <c:v>0</c:v>
                </c:pt>
                <c:pt idx="93">
                  <c:v>0</c:v>
                </c:pt>
                <c:pt idx="94">
                  <c:v>0</c:v>
                </c:pt>
                <c:pt idx="95">
                  <c:v>0</c:v>
                </c:pt>
                <c:pt idx="96">
                  <c:v>0</c:v>
                </c:pt>
                <c:pt idx="97">
                  <c:v>0</c:v>
                </c:pt>
                <c:pt idx="98">
                  <c:v>0</c:v>
                </c:pt>
                <c:pt idx="99">
                  <c:v>0</c:v>
                </c:pt>
                <c:pt idx="100">
                  <c:v>0</c:v>
                </c:pt>
                <c:pt idx="101">
                  <c:v>0</c:v>
                </c:pt>
                <c:pt idx="102">
                  <c:v>0</c:v>
                </c:pt>
                <c:pt idx="103">
                  <c:v>0</c:v>
                </c:pt>
                <c:pt idx="104">
                  <c:v>0</c:v>
                </c:pt>
                <c:pt idx="105">
                  <c:v>0</c:v>
                </c:pt>
                <c:pt idx="106">
                  <c:v>0</c:v>
                </c:pt>
                <c:pt idx="107">
                  <c:v>0</c:v>
                </c:pt>
                <c:pt idx="108">
                  <c:v>0</c:v>
                </c:pt>
                <c:pt idx="109">
                  <c:v>0</c:v>
                </c:pt>
                <c:pt idx="110">
                  <c:v>0</c:v>
                </c:pt>
                <c:pt idx="111">
                  <c:v>0</c:v>
                </c:pt>
                <c:pt idx="112">
                  <c:v>0</c:v>
                </c:pt>
                <c:pt idx="113">
                  <c:v>0</c:v>
                </c:pt>
                <c:pt idx="114">
                  <c:v>0</c:v>
                </c:pt>
                <c:pt idx="115">
                  <c:v>0</c:v>
                </c:pt>
                <c:pt idx="116">
                  <c:v>0</c:v>
                </c:pt>
                <c:pt idx="117">
                  <c:v>0</c:v>
                </c:pt>
                <c:pt idx="118">
                  <c:v>0</c:v>
                </c:pt>
                <c:pt idx="119">
                  <c:v>0</c:v>
                </c:pt>
                <c:pt idx="120">
                  <c:v>0</c:v>
                </c:pt>
                <c:pt idx="121">
                  <c:v>0</c:v>
                </c:pt>
                <c:pt idx="122">
                  <c:v>0</c:v>
                </c:pt>
                <c:pt idx="123">
                  <c:v>0</c:v>
                </c:pt>
                <c:pt idx="124">
                  <c:v>0</c:v>
                </c:pt>
                <c:pt idx="125">
                  <c:v>0</c:v>
                </c:pt>
                <c:pt idx="126">
                  <c:v>0</c:v>
                </c:pt>
                <c:pt idx="127">
                  <c:v>0</c:v>
                </c:pt>
                <c:pt idx="128">
                  <c:v>0</c:v>
                </c:pt>
                <c:pt idx="129">
                  <c:v>0</c:v>
                </c:pt>
                <c:pt idx="130">
                  <c:v>0</c:v>
                </c:pt>
                <c:pt idx="131">
                  <c:v>0</c:v>
                </c:pt>
                <c:pt idx="132">
                  <c:v>0</c:v>
                </c:pt>
                <c:pt idx="133">
                  <c:v>0</c:v>
                </c:pt>
                <c:pt idx="134">
                  <c:v>0</c:v>
                </c:pt>
                <c:pt idx="135">
                  <c:v>0</c:v>
                </c:pt>
                <c:pt idx="136">
                  <c:v>0</c:v>
                </c:pt>
                <c:pt idx="137">
                  <c:v>0</c:v>
                </c:pt>
                <c:pt idx="138">
                  <c:v>0</c:v>
                </c:pt>
                <c:pt idx="139">
                  <c:v>0</c:v>
                </c:pt>
                <c:pt idx="140">
                  <c:v>0</c:v>
                </c:pt>
                <c:pt idx="141">
                  <c:v>0</c:v>
                </c:pt>
                <c:pt idx="142">
                  <c:v>0</c:v>
                </c:pt>
                <c:pt idx="143">
                  <c:v>0</c:v>
                </c:pt>
                <c:pt idx="144">
                  <c:v>0</c:v>
                </c:pt>
                <c:pt idx="145">
                  <c:v>0</c:v>
                </c:pt>
                <c:pt idx="146">
                  <c:v>0</c:v>
                </c:pt>
                <c:pt idx="147">
                  <c:v>0</c:v>
                </c:pt>
                <c:pt idx="148">
                  <c:v>0</c:v>
                </c:pt>
                <c:pt idx="149">
                  <c:v>0</c:v>
                </c:pt>
                <c:pt idx="150">
                  <c:v>0</c:v>
                </c:pt>
                <c:pt idx="151">
                  <c:v>0</c:v>
                </c:pt>
                <c:pt idx="152">
                  <c:v>0</c:v>
                </c:pt>
                <c:pt idx="153">
                  <c:v>0</c:v>
                </c:pt>
                <c:pt idx="154">
                  <c:v>0</c:v>
                </c:pt>
                <c:pt idx="155">
                  <c:v>0</c:v>
                </c:pt>
                <c:pt idx="156">
                  <c:v>0</c:v>
                </c:pt>
                <c:pt idx="157">
                  <c:v>0</c:v>
                </c:pt>
                <c:pt idx="158">
                  <c:v>0</c:v>
                </c:pt>
                <c:pt idx="159">
                  <c:v>0</c:v>
                </c:pt>
                <c:pt idx="160">
                  <c:v>0</c:v>
                </c:pt>
                <c:pt idx="161">
                  <c:v>0</c:v>
                </c:pt>
                <c:pt idx="162">
                  <c:v>0</c:v>
                </c:pt>
                <c:pt idx="163">
                  <c:v>0</c:v>
                </c:pt>
                <c:pt idx="164">
                  <c:v>0</c:v>
                </c:pt>
                <c:pt idx="165">
                  <c:v>0</c:v>
                </c:pt>
                <c:pt idx="166">
                  <c:v>0</c:v>
                </c:pt>
                <c:pt idx="167">
                  <c:v>0</c:v>
                </c:pt>
                <c:pt idx="168">
                  <c:v>0</c:v>
                </c:pt>
                <c:pt idx="169">
                  <c:v>0</c:v>
                </c:pt>
                <c:pt idx="170">
                  <c:v>0</c:v>
                </c:pt>
                <c:pt idx="171">
                  <c:v>0</c:v>
                </c:pt>
                <c:pt idx="172">
                  <c:v>0</c:v>
                </c:pt>
                <c:pt idx="173">
                  <c:v>0</c:v>
                </c:pt>
                <c:pt idx="174">
                  <c:v>0</c:v>
                </c:pt>
                <c:pt idx="175">
                  <c:v>0</c:v>
                </c:pt>
                <c:pt idx="176">
                  <c:v>0</c:v>
                </c:pt>
                <c:pt idx="177">
                  <c:v>0</c:v>
                </c:pt>
                <c:pt idx="178">
                  <c:v>0</c:v>
                </c:pt>
                <c:pt idx="179">
                  <c:v>0</c:v>
                </c:pt>
                <c:pt idx="180">
                  <c:v>0</c:v>
                </c:pt>
                <c:pt idx="181">
                  <c:v>0</c:v>
                </c:pt>
                <c:pt idx="182">
                  <c:v>0</c:v>
                </c:pt>
                <c:pt idx="183">
                  <c:v>0</c:v>
                </c:pt>
                <c:pt idx="184">
                  <c:v>0</c:v>
                </c:pt>
                <c:pt idx="185">
                  <c:v>0</c:v>
                </c:pt>
                <c:pt idx="186">
                  <c:v>0</c:v>
                </c:pt>
                <c:pt idx="187">
                  <c:v>0</c:v>
                </c:pt>
                <c:pt idx="188">
                  <c:v>0</c:v>
                </c:pt>
                <c:pt idx="189">
                  <c:v>0</c:v>
                </c:pt>
                <c:pt idx="190">
                  <c:v>0</c:v>
                </c:pt>
                <c:pt idx="191">
                  <c:v>0</c:v>
                </c:pt>
                <c:pt idx="192">
                  <c:v>0</c:v>
                </c:pt>
                <c:pt idx="193">
                  <c:v>0</c:v>
                </c:pt>
                <c:pt idx="194">
                  <c:v>0</c:v>
                </c:pt>
                <c:pt idx="195">
                  <c:v>0</c:v>
                </c:pt>
                <c:pt idx="196">
                  <c:v>0</c:v>
                </c:pt>
                <c:pt idx="197">
                  <c:v>0</c:v>
                </c:pt>
                <c:pt idx="198">
                  <c:v>0</c:v>
                </c:pt>
                <c:pt idx="199">
                  <c:v>0</c:v>
                </c:pt>
                <c:pt idx="200">
                  <c:v>0</c:v>
                </c:pt>
                <c:pt idx="201">
                  <c:v>0</c:v>
                </c:pt>
                <c:pt idx="202">
                  <c:v>0</c:v>
                </c:pt>
                <c:pt idx="203">
                  <c:v>0</c:v>
                </c:pt>
                <c:pt idx="204">
                  <c:v>0</c:v>
                </c:pt>
                <c:pt idx="205">
                  <c:v>0</c:v>
                </c:pt>
                <c:pt idx="206">
                  <c:v>0</c:v>
                </c:pt>
                <c:pt idx="207">
                  <c:v>0</c:v>
                </c:pt>
                <c:pt idx="208">
                  <c:v>0</c:v>
                </c:pt>
                <c:pt idx="209">
                  <c:v>0</c:v>
                </c:pt>
                <c:pt idx="210">
                  <c:v>0</c:v>
                </c:pt>
                <c:pt idx="211">
                  <c:v>0</c:v>
                </c:pt>
                <c:pt idx="212">
                  <c:v>0</c:v>
                </c:pt>
                <c:pt idx="213">
                  <c:v>0</c:v>
                </c:pt>
                <c:pt idx="214">
                  <c:v>0</c:v>
                </c:pt>
                <c:pt idx="215">
                  <c:v>0</c:v>
                </c:pt>
                <c:pt idx="216">
                  <c:v>0</c:v>
                </c:pt>
                <c:pt idx="217">
                  <c:v>0</c:v>
                </c:pt>
                <c:pt idx="218">
                  <c:v>0</c:v>
                </c:pt>
                <c:pt idx="219">
                  <c:v>0</c:v>
                </c:pt>
                <c:pt idx="220">
                  <c:v>0</c:v>
                </c:pt>
                <c:pt idx="221">
                  <c:v>0</c:v>
                </c:pt>
                <c:pt idx="222">
                  <c:v>0</c:v>
                </c:pt>
                <c:pt idx="223">
                  <c:v>0</c:v>
                </c:pt>
                <c:pt idx="224">
                  <c:v>0</c:v>
                </c:pt>
                <c:pt idx="225">
                  <c:v>0</c:v>
                </c:pt>
                <c:pt idx="226">
                  <c:v>0</c:v>
                </c:pt>
                <c:pt idx="227">
                  <c:v>0</c:v>
                </c:pt>
                <c:pt idx="228">
                  <c:v>0</c:v>
                </c:pt>
                <c:pt idx="229">
                  <c:v>0</c:v>
                </c:pt>
                <c:pt idx="230">
                  <c:v>0</c:v>
                </c:pt>
                <c:pt idx="231">
                  <c:v>0</c:v>
                </c:pt>
                <c:pt idx="232">
                  <c:v>0</c:v>
                </c:pt>
                <c:pt idx="233">
                  <c:v>0</c:v>
                </c:pt>
                <c:pt idx="234">
                  <c:v>0</c:v>
                </c:pt>
                <c:pt idx="235">
                  <c:v>0</c:v>
                </c:pt>
                <c:pt idx="236">
                  <c:v>0</c:v>
                </c:pt>
                <c:pt idx="237">
                  <c:v>0</c:v>
                </c:pt>
                <c:pt idx="238">
                  <c:v>0</c:v>
                </c:pt>
                <c:pt idx="239">
                  <c:v>0</c:v>
                </c:pt>
                <c:pt idx="240">
                  <c:v>0</c:v>
                </c:pt>
                <c:pt idx="241">
                  <c:v>0</c:v>
                </c:pt>
                <c:pt idx="242">
                  <c:v>0</c:v>
                </c:pt>
                <c:pt idx="243">
                  <c:v>0</c:v>
                </c:pt>
                <c:pt idx="244">
                  <c:v>0</c:v>
                </c:pt>
                <c:pt idx="245">
                  <c:v>0</c:v>
                </c:pt>
                <c:pt idx="246">
                  <c:v>0</c:v>
                </c:pt>
                <c:pt idx="247">
                  <c:v>0</c:v>
                </c:pt>
                <c:pt idx="248">
                  <c:v>0</c:v>
                </c:pt>
                <c:pt idx="249">
                  <c:v>0</c:v>
                </c:pt>
                <c:pt idx="250">
                  <c:v>0</c:v>
                </c:pt>
                <c:pt idx="251">
                  <c:v>0</c:v>
                </c:pt>
                <c:pt idx="252">
                  <c:v>0</c:v>
                </c:pt>
                <c:pt idx="253">
                  <c:v>0</c:v>
                </c:pt>
                <c:pt idx="254">
                  <c:v>0</c:v>
                </c:pt>
                <c:pt idx="255">
                  <c:v>0</c:v>
                </c:pt>
                <c:pt idx="256">
                  <c:v>0</c:v>
                </c:pt>
                <c:pt idx="257">
                  <c:v>0</c:v>
                </c:pt>
                <c:pt idx="258">
                  <c:v>0</c:v>
                </c:pt>
                <c:pt idx="259">
                  <c:v>0</c:v>
                </c:pt>
              </c:numCache>
            </c:numRef>
          </c:val>
          <c:smooth val="0"/>
          <c:extLst>
            <c:ext xmlns:c16="http://schemas.microsoft.com/office/drawing/2014/chart" uri="{C3380CC4-5D6E-409C-BE32-E72D297353CC}">
              <c16:uniqueId val="{00000005-E022-425E-B073-B671D859FE88}"/>
            </c:ext>
          </c:extLst>
        </c:ser>
        <c:ser>
          <c:idx val="1"/>
          <c:order val="1"/>
          <c:tx>
            <c:strRef>
              <c:f>'M1'!$G$3</c:f>
              <c:strCache>
                <c:ptCount val="1"/>
                <c:pt idx="0">
                  <c:v>All Visits</c:v>
                </c:pt>
              </c:strCache>
            </c:strRef>
          </c:tx>
          <c:spPr>
            <a:ln w="19050" cap="rnd" cmpd="sng" algn="ctr">
              <a:solidFill>
                <a:srgbClr val="5F5F5F"/>
              </a:solidFill>
              <a:prstDash val="solid"/>
              <a:round/>
            </a:ln>
            <a:effectLst/>
          </c:spPr>
          <c:marker>
            <c:symbol val="none"/>
          </c:marker>
          <c:cat>
            <c:numRef>
              <c:f>[0]!M1_X</c:f>
              <c:numCache>
                <c:formatCode>dd\-mmm\-yyyy</c:formatCode>
                <c:ptCount val="260"/>
              </c:numCache>
            </c:numRef>
          </c:cat>
          <c:val>
            <c:numRef>
              <c:f>[0]!M1_YCombo</c:f>
              <c:numCache>
                <c:formatCode>0</c:formatCode>
                <c:ptCount val="260"/>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pt idx="14">
                  <c:v>#N/A</c:v>
                </c:pt>
                <c:pt idx="15">
                  <c:v>#N/A</c:v>
                </c:pt>
                <c:pt idx="16">
                  <c:v>#N/A</c:v>
                </c:pt>
                <c:pt idx="17">
                  <c:v>#N/A</c:v>
                </c:pt>
                <c:pt idx="18">
                  <c:v>#N/A</c:v>
                </c:pt>
                <c:pt idx="19">
                  <c:v>#N/A</c:v>
                </c:pt>
                <c:pt idx="20">
                  <c:v>#N/A</c:v>
                </c:pt>
                <c:pt idx="21">
                  <c:v>#N/A</c:v>
                </c:pt>
                <c:pt idx="22">
                  <c:v>#N/A</c:v>
                </c:pt>
                <c:pt idx="23">
                  <c:v>#N/A</c:v>
                </c:pt>
                <c:pt idx="24">
                  <c:v>#N/A</c:v>
                </c:pt>
                <c:pt idx="25">
                  <c:v>#N/A</c:v>
                </c:pt>
                <c:pt idx="26">
                  <c:v>#N/A</c:v>
                </c:pt>
                <c:pt idx="27">
                  <c:v>#N/A</c:v>
                </c:pt>
                <c:pt idx="28">
                  <c:v>#N/A</c:v>
                </c:pt>
                <c:pt idx="29">
                  <c:v>#N/A</c:v>
                </c:pt>
                <c:pt idx="30">
                  <c:v>#N/A</c:v>
                </c:pt>
                <c:pt idx="31">
                  <c:v>#N/A</c:v>
                </c:pt>
                <c:pt idx="32">
                  <c:v>#N/A</c:v>
                </c:pt>
                <c:pt idx="33">
                  <c:v>#N/A</c:v>
                </c:pt>
                <c:pt idx="34">
                  <c:v>#N/A</c:v>
                </c:pt>
                <c:pt idx="35">
                  <c:v>#N/A</c:v>
                </c:pt>
                <c:pt idx="36">
                  <c:v>#N/A</c:v>
                </c:pt>
                <c:pt idx="37">
                  <c:v>#N/A</c:v>
                </c:pt>
                <c:pt idx="38">
                  <c:v>#N/A</c:v>
                </c:pt>
                <c:pt idx="39">
                  <c:v>#N/A</c:v>
                </c:pt>
                <c:pt idx="40">
                  <c:v>#N/A</c:v>
                </c:pt>
                <c:pt idx="41">
                  <c:v>#N/A</c:v>
                </c:pt>
                <c:pt idx="42">
                  <c:v>#N/A</c:v>
                </c:pt>
                <c:pt idx="43">
                  <c:v>#N/A</c:v>
                </c:pt>
                <c:pt idx="44">
                  <c:v>#N/A</c:v>
                </c:pt>
                <c:pt idx="45">
                  <c:v>#N/A</c:v>
                </c:pt>
                <c:pt idx="46">
                  <c:v>#N/A</c:v>
                </c:pt>
                <c:pt idx="47">
                  <c:v>#N/A</c:v>
                </c:pt>
                <c:pt idx="48">
                  <c:v>#N/A</c:v>
                </c:pt>
                <c:pt idx="49">
                  <c:v>#N/A</c:v>
                </c:pt>
                <c:pt idx="50">
                  <c:v>#N/A</c:v>
                </c:pt>
                <c:pt idx="51">
                  <c:v>#N/A</c:v>
                </c:pt>
                <c:pt idx="52">
                  <c:v>#N/A</c:v>
                </c:pt>
                <c:pt idx="53">
                  <c:v>#N/A</c:v>
                </c:pt>
                <c:pt idx="54">
                  <c:v>#N/A</c:v>
                </c:pt>
                <c:pt idx="55">
                  <c:v>#N/A</c:v>
                </c:pt>
                <c:pt idx="56">
                  <c:v>#N/A</c:v>
                </c:pt>
                <c:pt idx="57">
                  <c:v>#N/A</c:v>
                </c:pt>
                <c:pt idx="58">
                  <c:v>#N/A</c:v>
                </c:pt>
                <c:pt idx="59">
                  <c:v>#N/A</c:v>
                </c:pt>
                <c:pt idx="60">
                  <c:v>#N/A</c:v>
                </c:pt>
                <c:pt idx="61">
                  <c:v>#N/A</c:v>
                </c:pt>
                <c:pt idx="62">
                  <c:v>#N/A</c:v>
                </c:pt>
                <c:pt idx="63">
                  <c:v>#N/A</c:v>
                </c:pt>
                <c:pt idx="64">
                  <c:v>#N/A</c:v>
                </c:pt>
                <c:pt idx="65">
                  <c:v>#N/A</c:v>
                </c:pt>
                <c:pt idx="66">
                  <c:v>#N/A</c:v>
                </c:pt>
                <c:pt idx="67">
                  <c:v>#N/A</c:v>
                </c:pt>
                <c:pt idx="68">
                  <c:v>#N/A</c:v>
                </c:pt>
                <c:pt idx="69">
                  <c:v>#N/A</c:v>
                </c:pt>
                <c:pt idx="70">
                  <c:v>#N/A</c:v>
                </c:pt>
                <c:pt idx="71">
                  <c:v>#N/A</c:v>
                </c:pt>
                <c:pt idx="72">
                  <c:v>#N/A</c:v>
                </c:pt>
                <c:pt idx="73">
                  <c:v>#N/A</c:v>
                </c:pt>
                <c:pt idx="74">
                  <c:v>#N/A</c:v>
                </c:pt>
                <c:pt idx="75">
                  <c:v>#N/A</c:v>
                </c:pt>
                <c:pt idx="76">
                  <c:v>#N/A</c:v>
                </c:pt>
                <c:pt idx="77">
                  <c:v>#N/A</c:v>
                </c:pt>
                <c:pt idx="78">
                  <c:v>#N/A</c:v>
                </c:pt>
                <c:pt idx="79">
                  <c:v>#N/A</c:v>
                </c:pt>
                <c:pt idx="80">
                  <c:v>#N/A</c:v>
                </c:pt>
                <c:pt idx="81">
                  <c:v>#N/A</c:v>
                </c:pt>
                <c:pt idx="82">
                  <c:v>#N/A</c:v>
                </c:pt>
                <c:pt idx="83">
                  <c:v>#N/A</c:v>
                </c:pt>
                <c:pt idx="84">
                  <c:v>#N/A</c:v>
                </c:pt>
                <c:pt idx="85">
                  <c:v>#N/A</c:v>
                </c:pt>
                <c:pt idx="86">
                  <c:v>#N/A</c:v>
                </c:pt>
                <c:pt idx="87">
                  <c:v>#N/A</c:v>
                </c:pt>
                <c:pt idx="88">
                  <c:v>#N/A</c:v>
                </c:pt>
                <c:pt idx="89">
                  <c:v>#N/A</c:v>
                </c:pt>
                <c:pt idx="90">
                  <c:v>#N/A</c:v>
                </c:pt>
                <c:pt idx="91">
                  <c:v>#N/A</c:v>
                </c:pt>
                <c:pt idx="92">
                  <c:v>#N/A</c:v>
                </c:pt>
                <c:pt idx="93">
                  <c:v>#N/A</c:v>
                </c:pt>
                <c:pt idx="94">
                  <c:v>#N/A</c:v>
                </c:pt>
                <c:pt idx="95">
                  <c:v>#N/A</c:v>
                </c:pt>
                <c:pt idx="96">
                  <c:v>#N/A</c:v>
                </c:pt>
                <c:pt idx="97">
                  <c:v>#N/A</c:v>
                </c:pt>
                <c:pt idx="98">
                  <c:v>#N/A</c:v>
                </c:pt>
                <c:pt idx="99">
                  <c:v>#N/A</c:v>
                </c:pt>
                <c:pt idx="100">
                  <c:v>#N/A</c:v>
                </c:pt>
                <c:pt idx="101">
                  <c:v>#N/A</c:v>
                </c:pt>
                <c:pt idx="102">
                  <c:v>#N/A</c:v>
                </c:pt>
                <c:pt idx="103">
                  <c:v>#N/A</c:v>
                </c:pt>
                <c:pt idx="104">
                  <c:v>#N/A</c:v>
                </c:pt>
                <c:pt idx="105">
                  <c:v>#N/A</c:v>
                </c:pt>
                <c:pt idx="106">
                  <c:v>#N/A</c:v>
                </c:pt>
                <c:pt idx="107">
                  <c:v>#N/A</c:v>
                </c:pt>
                <c:pt idx="108">
                  <c:v>#N/A</c:v>
                </c:pt>
                <c:pt idx="109">
                  <c:v>#N/A</c:v>
                </c:pt>
                <c:pt idx="110">
                  <c:v>#N/A</c:v>
                </c:pt>
                <c:pt idx="111">
                  <c:v>#N/A</c:v>
                </c:pt>
                <c:pt idx="112">
                  <c:v>#N/A</c:v>
                </c:pt>
                <c:pt idx="113">
                  <c:v>#N/A</c:v>
                </c:pt>
                <c:pt idx="114">
                  <c:v>#N/A</c:v>
                </c:pt>
                <c:pt idx="115">
                  <c:v>#N/A</c:v>
                </c:pt>
                <c:pt idx="116">
                  <c:v>#N/A</c:v>
                </c:pt>
                <c:pt idx="117">
                  <c:v>#N/A</c:v>
                </c:pt>
                <c:pt idx="118">
                  <c:v>#N/A</c:v>
                </c:pt>
                <c:pt idx="119">
                  <c:v>#N/A</c:v>
                </c:pt>
                <c:pt idx="120">
                  <c:v>#N/A</c:v>
                </c:pt>
                <c:pt idx="121">
                  <c:v>#N/A</c:v>
                </c:pt>
                <c:pt idx="122">
                  <c:v>#N/A</c:v>
                </c:pt>
                <c:pt idx="123">
                  <c:v>#N/A</c:v>
                </c:pt>
                <c:pt idx="124">
                  <c:v>#N/A</c:v>
                </c:pt>
                <c:pt idx="125">
                  <c:v>#N/A</c:v>
                </c:pt>
                <c:pt idx="126">
                  <c:v>#N/A</c:v>
                </c:pt>
                <c:pt idx="127">
                  <c:v>#N/A</c:v>
                </c:pt>
                <c:pt idx="128">
                  <c:v>#N/A</c:v>
                </c:pt>
                <c:pt idx="129">
                  <c:v>#N/A</c:v>
                </c:pt>
                <c:pt idx="130">
                  <c:v>#N/A</c:v>
                </c:pt>
                <c:pt idx="131">
                  <c:v>#N/A</c:v>
                </c:pt>
                <c:pt idx="132">
                  <c:v>#N/A</c:v>
                </c:pt>
                <c:pt idx="133">
                  <c:v>#N/A</c:v>
                </c:pt>
                <c:pt idx="134">
                  <c:v>#N/A</c:v>
                </c:pt>
                <c:pt idx="135">
                  <c:v>#N/A</c:v>
                </c:pt>
                <c:pt idx="136">
                  <c:v>#N/A</c:v>
                </c:pt>
                <c:pt idx="137">
                  <c:v>#N/A</c:v>
                </c:pt>
                <c:pt idx="138">
                  <c:v>#N/A</c:v>
                </c:pt>
                <c:pt idx="139">
                  <c:v>#N/A</c:v>
                </c:pt>
                <c:pt idx="140">
                  <c:v>#N/A</c:v>
                </c:pt>
                <c:pt idx="141">
                  <c:v>#N/A</c:v>
                </c:pt>
                <c:pt idx="142">
                  <c:v>#N/A</c:v>
                </c:pt>
                <c:pt idx="143">
                  <c:v>#N/A</c:v>
                </c:pt>
                <c:pt idx="144">
                  <c:v>#N/A</c:v>
                </c:pt>
                <c:pt idx="145">
                  <c:v>#N/A</c:v>
                </c:pt>
                <c:pt idx="146">
                  <c:v>#N/A</c:v>
                </c:pt>
                <c:pt idx="147">
                  <c:v>#N/A</c:v>
                </c:pt>
                <c:pt idx="148">
                  <c:v>#N/A</c:v>
                </c:pt>
                <c:pt idx="149">
                  <c:v>#N/A</c:v>
                </c:pt>
                <c:pt idx="150">
                  <c:v>#N/A</c:v>
                </c:pt>
                <c:pt idx="151">
                  <c:v>#N/A</c:v>
                </c:pt>
                <c:pt idx="152">
                  <c:v>#N/A</c:v>
                </c:pt>
                <c:pt idx="153">
                  <c:v>#N/A</c:v>
                </c:pt>
                <c:pt idx="154">
                  <c:v>#N/A</c:v>
                </c:pt>
                <c:pt idx="155">
                  <c:v>#N/A</c:v>
                </c:pt>
                <c:pt idx="156">
                  <c:v>#N/A</c:v>
                </c:pt>
                <c:pt idx="157">
                  <c:v>#N/A</c:v>
                </c:pt>
                <c:pt idx="158">
                  <c:v>#N/A</c:v>
                </c:pt>
                <c:pt idx="159">
                  <c:v>#N/A</c:v>
                </c:pt>
                <c:pt idx="160">
                  <c:v>#N/A</c:v>
                </c:pt>
                <c:pt idx="161">
                  <c:v>#N/A</c:v>
                </c:pt>
                <c:pt idx="162">
                  <c:v>#N/A</c:v>
                </c:pt>
                <c:pt idx="163">
                  <c:v>#N/A</c:v>
                </c:pt>
                <c:pt idx="164">
                  <c:v>#N/A</c:v>
                </c:pt>
                <c:pt idx="165">
                  <c:v>#N/A</c:v>
                </c:pt>
                <c:pt idx="166">
                  <c:v>#N/A</c:v>
                </c:pt>
                <c:pt idx="167">
                  <c:v>#N/A</c:v>
                </c:pt>
                <c:pt idx="168">
                  <c:v>#N/A</c:v>
                </c:pt>
                <c:pt idx="169">
                  <c:v>#N/A</c:v>
                </c:pt>
                <c:pt idx="170">
                  <c:v>#N/A</c:v>
                </c:pt>
                <c:pt idx="171">
                  <c:v>#N/A</c:v>
                </c:pt>
                <c:pt idx="172">
                  <c:v>#N/A</c:v>
                </c:pt>
                <c:pt idx="173">
                  <c:v>#N/A</c:v>
                </c:pt>
                <c:pt idx="174">
                  <c:v>#N/A</c:v>
                </c:pt>
                <c:pt idx="175">
                  <c:v>#N/A</c:v>
                </c:pt>
                <c:pt idx="176">
                  <c:v>#N/A</c:v>
                </c:pt>
                <c:pt idx="177">
                  <c:v>#N/A</c:v>
                </c:pt>
                <c:pt idx="178">
                  <c:v>#N/A</c:v>
                </c:pt>
                <c:pt idx="179">
                  <c:v>#N/A</c:v>
                </c:pt>
                <c:pt idx="180">
                  <c:v>#N/A</c:v>
                </c:pt>
                <c:pt idx="181">
                  <c:v>#N/A</c:v>
                </c:pt>
                <c:pt idx="182">
                  <c:v>#N/A</c:v>
                </c:pt>
                <c:pt idx="183">
                  <c:v>#N/A</c:v>
                </c:pt>
                <c:pt idx="184">
                  <c:v>#N/A</c:v>
                </c:pt>
                <c:pt idx="185">
                  <c:v>#N/A</c:v>
                </c:pt>
                <c:pt idx="186">
                  <c:v>#N/A</c:v>
                </c:pt>
                <c:pt idx="187">
                  <c:v>#N/A</c:v>
                </c:pt>
                <c:pt idx="188">
                  <c:v>#N/A</c:v>
                </c:pt>
                <c:pt idx="189">
                  <c:v>#N/A</c:v>
                </c:pt>
                <c:pt idx="190">
                  <c:v>#N/A</c:v>
                </c:pt>
                <c:pt idx="191">
                  <c:v>#N/A</c:v>
                </c:pt>
                <c:pt idx="192">
                  <c:v>#N/A</c:v>
                </c:pt>
                <c:pt idx="193">
                  <c:v>#N/A</c:v>
                </c:pt>
                <c:pt idx="194">
                  <c:v>#N/A</c:v>
                </c:pt>
                <c:pt idx="195">
                  <c:v>#N/A</c:v>
                </c:pt>
                <c:pt idx="196">
                  <c:v>#N/A</c:v>
                </c:pt>
                <c:pt idx="197">
                  <c:v>#N/A</c:v>
                </c:pt>
                <c:pt idx="198">
                  <c:v>#N/A</c:v>
                </c:pt>
                <c:pt idx="199">
                  <c:v>#N/A</c:v>
                </c:pt>
                <c:pt idx="200">
                  <c:v>#N/A</c:v>
                </c:pt>
                <c:pt idx="201">
                  <c:v>#N/A</c:v>
                </c:pt>
                <c:pt idx="202">
                  <c:v>#N/A</c:v>
                </c:pt>
                <c:pt idx="203">
                  <c:v>#N/A</c:v>
                </c:pt>
                <c:pt idx="204">
                  <c:v>#N/A</c:v>
                </c:pt>
                <c:pt idx="205">
                  <c:v>#N/A</c:v>
                </c:pt>
                <c:pt idx="206">
                  <c:v>#N/A</c:v>
                </c:pt>
                <c:pt idx="207">
                  <c:v>#N/A</c:v>
                </c:pt>
                <c:pt idx="208">
                  <c:v>#N/A</c:v>
                </c:pt>
                <c:pt idx="209">
                  <c:v>#N/A</c:v>
                </c:pt>
                <c:pt idx="210">
                  <c:v>#N/A</c:v>
                </c:pt>
                <c:pt idx="211">
                  <c:v>#N/A</c:v>
                </c:pt>
                <c:pt idx="212">
                  <c:v>#N/A</c:v>
                </c:pt>
                <c:pt idx="213">
                  <c:v>#N/A</c:v>
                </c:pt>
                <c:pt idx="214">
                  <c:v>#N/A</c:v>
                </c:pt>
                <c:pt idx="215">
                  <c:v>#N/A</c:v>
                </c:pt>
                <c:pt idx="216">
                  <c:v>#N/A</c:v>
                </c:pt>
                <c:pt idx="217">
                  <c:v>#N/A</c:v>
                </c:pt>
                <c:pt idx="218">
                  <c:v>#N/A</c:v>
                </c:pt>
                <c:pt idx="219">
                  <c:v>#N/A</c:v>
                </c:pt>
                <c:pt idx="220">
                  <c:v>#N/A</c:v>
                </c:pt>
                <c:pt idx="221">
                  <c:v>#N/A</c:v>
                </c:pt>
                <c:pt idx="222">
                  <c:v>#N/A</c:v>
                </c:pt>
                <c:pt idx="223">
                  <c:v>#N/A</c:v>
                </c:pt>
                <c:pt idx="224">
                  <c:v>#N/A</c:v>
                </c:pt>
                <c:pt idx="225">
                  <c:v>#N/A</c:v>
                </c:pt>
                <c:pt idx="226">
                  <c:v>#N/A</c:v>
                </c:pt>
                <c:pt idx="227">
                  <c:v>#N/A</c:v>
                </c:pt>
                <c:pt idx="228">
                  <c:v>#N/A</c:v>
                </c:pt>
                <c:pt idx="229">
                  <c:v>#N/A</c:v>
                </c:pt>
                <c:pt idx="230">
                  <c:v>#N/A</c:v>
                </c:pt>
                <c:pt idx="231">
                  <c:v>#N/A</c:v>
                </c:pt>
                <c:pt idx="232">
                  <c:v>#N/A</c:v>
                </c:pt>
                <c:pt idx="233">
                  <c:v>#N/A</c:v>
                </c:pt>
                <c:pt idx="234">
                  <c:v>#N/A</c:v>
                </c:pt>
                <c:pt idx="235">
                  <c:v>#N/A</c:v>
                </c:pt>
                <c:pt idx="236">
                  <c:v>#N/A</c:v>
                </c:pt>
                <c:pt idx="237">
                  <c:v>#N/A</c:v>
                </c:pt>
                <c:pt idx="238">
                  <c:v>#N/A</c:v>
                </c:pt>
                <c:pt idx="239">
                  <c:v>#N/A</c:v>
                </c:pt>
                <c:pt idx="240">
                  <c:v>#N/A</c:v>
                </c:pt>
                <c:pt idx="241">
                  <c:v>#N/A</c:v>
                </c:pt>
                <c:pt idx="242">
                  <c:v>#N/A</c:v>
                </c:pt>
                <c:pt idx="243">
                  <c:v>#N/A</c:v>
                </c:pt>
                <c:pt idx="244">
                  <c:v>#N/A</c:v>
                </c:pt>
                <c:pt idx="245">
                  <c:v>#N/A</c:v>
                </c:pt>
                <c:pt idx="246">
                  <c:v>#N/A</c:v>
                </c:pt>
                <c:pt idx="247">
                  <c:v>#N/A</c:v>
                </c:pt>
                <c:pt idx="248">
                  <c:v>#N/A</c:v>
                </c:pt>
                <c:pt idx="249">
                  <c:v>#N/A</c:v>
                </c:pt>
                <c:pt idx="250">
                  <c:v>#N/A</c:v>
                </c:pt>
                <c:pt idx="251">
                  <c:v>#N/A</c:v>
                </c:pt>
                <c:pt idx="252">
                  <c:v>#N/A</c:v>
                </c:pt>
                <c:pt idx="253">
                  <c:v>#N/A</c:v>
                </c:pt>
                <c:pt idx="254">
                  <c:v>#N/A</c:v>
                </c:pt>
                <c:pt idx="255">
                  <c:v>#N/A</c:v>
                </c:pt>
                <c:pt idx="256">
                  <c:v>#N/A</c:v>
                </c:pt>
                <c:pt idx="257">
                  <c:v>#N/A</c:v>
                </c:pt>
                <c:pt idx="258">
                  <c:v>#N/A</c:v>
                </c:pt>
                <c:pt idx="259">
                  <c:v>#N/A</c:v>
                </c:pt>
              </c:numCache>
            </c:numRef>
          </c:val>
          <c:smooth val="0"/>
          <c:extLst>
            <c:ext xmlns:c16="http://schemas.microsoft.com/office/drawing/2014/chart" uri="{C3380CC4-5D6E-409C-BE32-E72D297353CC}">
              <c16:uniqueId val="{00000007-E022-425E-B073-B671D859FE88}"/>
            </c:ext>
          </c:extLst>
        </c:ser>
        <c:dLbls>
          <c:showLegendKey val="0"/>
          <c:showVal val="0"/>
          <c:showCatName val="0"/>
          <c:showSerName val="0"/>
          <c:showPercent val="0"/>
          <c:showBubbleSize val="0"/>
        </c:dLbls>
        <c:smooth val="0"/>
        <c:axId val="1253969471"/>
        <c:axId val="1253964063"/>
      </c:lineChart>
      <c:catAx>
        <c:axId val="1253969471"/>
        <c:scaling>
          <c:orientation val="minMax"/>
        </c:scaling>
        <c:delete val="0"/>
        <c:axPos val="b"/>
        <c:numFmt formatCode="mmm" sourceLinked="0"/>
        <c:majorTickMark val="out"/>
        <c:minorTickMark val="none"/>
        <c:tickLblPos val="nextTo"/>
        <c:spPr>
          <a:noFill/>
          <a:ln w="6350" cap="flat" cmpd="sng" algn="ctr">
            <a:solidFill>
              <a:schemeClr val="tx1">
                <a:tint val="75000"/>
              </a:schemeClr>
            </a:solidFill>
            <a:prstDash val="solid"/>
            <a:round/>
          </a:ln>
          <a:effectLst/>
        </c:spPr>
        <c:txPr>
          <a:bodyPr rot="-600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crossAx val="1253964063"/>
        <c:crosses val="autoZero"/>
        <c:auto val="1"/>
        <c:lblAlgn val="ctr"/>
        <c:lblOffset val="100"/>
        <c:noMultiLvlLbl val="1"/>
      </c:catAx>
      <c:valAx>
        <c:axId val="1253964063"/>
        <c:scaling>
          <c:orientation val="minMax"/>
        </c:scaling>
        <c:delete val="0"/>
        <c:axPos val="l"/>
        <c:numFmt formatCode="0" sourceLinked="0"/>
        <c:majorTickMark val="out"/>
        <c:minorTickMark val="none"/>
        <c:tickLblPos val="nextTo"/>
        <c:spPr>
          <a:noFill/>
          <a:ln w="6350" cap="flat" cmpd="sng" algn="ctr">
            <a:solidFill>
              <a:schemeClr val="bg1">
                <a:lumMod val="50000"/>
              </a:schemeClr>
            </a:solidFill>
            <a:prstDash val="solid"/>
            <a:round/>
          </a:ln>
          <a:effectLst/>
        </c:spPr>
        <c:txPr>
          <a:bodyPr rot="-600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crossAx val="1253969471"/>
        <c:crosses val="autoZero"/>
        <c:crossBetween val="midCat"/>
      </c:valAx>
    </c:plotArea>
    <c:plotVisOnly val="1"/>
    <c:dispBlanksAs val="gap"/>
    <c:showDLblsOverMax val="0"/>
    <c:extLst/>
  </c:chart>
  <c:spPr>
    <a:solidFill>
      <a:schemeClr val="bg1"/>
    </a:solidFill>
    <a:ln w="9525" cap="flat" cmpd="sng" algn="ctr">
      <a:solidFill>
        <a:schemeClr val="bg1">
          <a:lumMod val="50000"/>
        </a:schemeClr>
      </a:solidFill>
      <a:prstDash val="solid"/>
      <a:round/>
    </a:ln>
    <a:effectLst/>
  </c:spPr>
  <c:txPr>
    <a:bodyPr/>
    <a:lstStyle/>
    <a:p>
      <a:pPr>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1"/>
    </mc:Choice>
    <mc:Fallback>
      <c:style val="1"/>
    </mc:Fallback>
  </mc:AlternateContent>
  <c:chart>
    <c:autoTitleDeleted val="1"/>
    <c:plotArea>
      <c:layout>
        <c:manualLayout>
          <c:layoutTarget val="inner"/>
          <c:xMode val="edge"/>
          <c:yMode val="edge"/>
          <c:x val="9.9871391076115479E-2"/>
          <c:y val="0.2"/>
          <c:w val="0.85429527559055118"/>
          <c:h val="0.68375853018372701"/>
        </c:manualLayout>
      </c:layout>
      <c:lineChart>
        <c:grouping val="standard"/>
        <c:varyColors val="0"/>
        <c:ser>
          <c:idx val="1"/>
          <c:order val="0"/>
          <c:tx>
            <c:strRef>
              <c:f>RoleClarity!$G$3</c:f>
              <c:strCache>
                <c:ptCount val="1"/>
                <c:pt idx="0">
                  <c:v>Median</c:v>
                </c:pt>
              </c:strCache>
            </c:strRef>
          </c:tx>
          <c:spPr>
            <a:ln w="12700" cap="rnd" cmpd="sng" algn="ctr">
              <a:solidFill>
                <a:schemeClr val="dk1">
                  <a:tint val="55000"/>
                </a:schemeClr>
              </a:solidFill>
              <a:prstDash val="dash"/>
              <a:round/>
            </a:ln>
            <a:effectLst/>
          </c:spPr>
          <c:marker>
            <c:symbol val="none"/>
          </c:marker>
          <c:cat>
            <c:numRef>
              <c:f>[0]!RC_X</c:f>
              <c:numCache>
                <c:formatCode>dd\-mmm\-yyyy</c:formatCode>
                <c:ptCount val="1"/>
                <c:pt idx="0">
                  <c:v>44958</c:v>
                </c:pt>
              </c:numCache>
            </c:numRef>
          </c:cat>
          <c:val>
            <c:numRef>
              <c:f>[0]!RC_Med</c:f>
              <c:numCache>
                <c:formatCode>0.0</c:formatCode>
                <c:ptCount val="1"/>
                <c:pt idx="0">
                  <c:v>0</c:v>
                </c:pt>
              </c:numCache>
            </c:numRef>
          </c:val>
          <c:smooth val="0"/>
          <c:extLst>
            <c:ext xmlns:c16="http://schemas.microsoft.com/office/drawing/2014/chart" uri="{C3380CC4-5D6E-409C-BE32-E72D297353CC}">
              <c16:uniqueId val="{00000000-7236-4E4F-B9BF-B01FC060D248}"/>
            </c:ext>
          </c:extLst>
        </c:ser>
        <c:ser>
          <c:idx val="0"/>
          <c:order val="1"/>
          <c:tx>
            <c:strRef>
              <c:f>TeamFundamentals!$J$5</c:f>
              <c:strCache>
                <c:ptCount val="1"/>
                <c:pt idx="0">
                  <c:v>All Staff Meeting</c:v>
                </c:pt>
              </c:strCache>
            </c:strRef>
          </c:tx>
          <c:spPr>
            <a:ln w="19050" cap="rnd" cmpd="sng" algn="ctr">
              <a:solidFill>
                <a:schemeClr val="dk1">
                  <a:tint val="88500"/>
                </a:schemeClr>
              </a:solidFill>
              <a:prstDash val="solid"/>
              <a:round/>
            </a:ln>
            <a:effectLst/>
          </c:spPr>
          <c:marker>
            <c:symbol val="none"/>
          </c:marker>
          <c:cat>
            <c:numRef>
              <c:f>[0]!RC_X</c:f>
              <c:numCache>
                <c:formatCode>dd\-mmm\-yyyy</c:formatCode>
                <c:ptCount val="1"/>
                <c:pt idx="0">
                  <c:v>44958</c:v>
                </c:pt>
              </c:numCache>
            </c:numRef>
          </c:cat>
          <c:val>
            <c:numRef>
              <c:f>[0]!RC_YMain</c:f>
              <c:numCache>
                <c:formatCode>General</c:formatCode>
                <c:ptCount val="1"/>
              </c:numCache>
            </c:numRef>
          </c:val>
          <c:smooth val="0"/>
          <c:extLst>
            <c:ext xmlns:c16="http://schemas.microsoft.com/office/drawing/2014/chart" uri="{C3380CC4-5D6E-409C-BE32-E72D297353CC}">
              <c16:uniqueId val="{00000001-7236-4E4F-B9BF-B01FC060D248}"/>
            </c:ext>
          </c:extLst>
        </c:ser>
        <c:dLbls>
          <c:showLegendKey val="0"/>
          <c:showVal val="0"/>
          <c:showCatName val="0"/>
          <c:showSerName val="0"/>
          <c:showPercent val="0"/>
          <c:showBubbleSize val="0"/>
        </c:dLbls>
        <c:smooth val="0"/>
        <c:axId val="1418724287"/>
        <c:axId val="1418728447"/>
      </c:lineChart>
      <c:dateAx>
        <c:axId val="1418724287"/>
        <c:scaling>
          <c:orientation val="minMax"/>
        </c:scaling>
        <c:delete val="0"/>
        <c:axPos val="b"/>
        <c:numFmt formatCode="mmm" sourceLinked="0"/>
        <c:majorTickMark val="out"/>
        <c:minorTickMark val="none"/>
        <c:tickLblPos val="nextTo"/>
        <c:spPr>
          <a:noFill/>
          <a:ln w="6350" cap="flat" cmpd="sng" algn="ctr">
            <a:solidFill>
              <a:schemeClr val="tx1">
                <a:tint val="75000"/>
              </a:schemeClr>
            </a:solidFill>
            <a:prstDash val="solid"/>
            <a:round/>
          </a:ln>
          <a:effectLst/>
        </c:spPr>
        <c:txPr>
          <a:bodyPr rot="-600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crossAx val="1418728447"/>
        <c:crosses val="autoZero"/>
        <c:auto val="1"/>
        <c:lblOffset val="100"/>
        <c:baseTimeUnit val="days"/>
        <c:majorUnit val="1"/>
        <c:majorTimeUnit val="months"/>
      </c:dateAx>
      <c:valAx>
        <c:axId val="1418728447"/>
        <c:scaling>
          <c:orientation val="minMax"/>
        </c:scaling>
        <c:delete val="0"/>
        <c:axPos val="l"/>
        <c:numFmt formatCode="General" sourceLinked="0"/>
        <c:majorTickMark val="out"/>
        <c:minorTickMark val="none"/>
        <c:tickLblPos val="nextTo"/>
        <c:spPr>
          <a:noFill/>
          <a:ln w="6350" cap="flat" cmpd="sng" algn="ctr">
            <a:solidFill>
              <a:schemeClr val="bg1">
                <a:lumMod val="50000"/>
              </a:schemeClr>
            </a:solidFill>
            <a:prstDash val="solid"/>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418724287"/>
        <c:crosses val="autoZero"/>
        <c:crossBetween val="midCat"/>
      </c:valAx>
      <c:spPr>
        <a:solidFill>
          <a:schemeClr val="bg1"/>
        </a:solidFill>
        <a:ln>
          <a:noFill/>
        </a:ln>
        <a:effectLst/>
      </c:spPr>
    </c:plotArea>
    <c:plotVisOnly val="1"/>
    <c:dispBlanksAs val="gap"/>
    <c:showDLblsOverMax val="0"/>
    <c:extLst/>
  </c:chart>
  <c:spPr>
    <a:solidFill>
      <a:schemeClr val="bg1"/>
    </a:solidFill>
    <a:ln w="6350" cap="flat" cmpd="sng" algn="ctr">
      <a:solidFill>
        <a:schemeClr val="tx1">
          <a:tint val="75000"/>
        </a:schemeClr>
      </a:solidFill>
      <a:prstDash val="solid"/>
      <a:round/>
    </a:ln>
    <a:effectLst/>
  </c:spPr>
  <c:txPr>
    <a:bodyPr/>
    <a:lstStyle/>
    <a:p>
      <a:pPr>
        <a:defRPr/>
      </a:pPr>
      <a:endParaRPr lang="en-US"/>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1"/>
    </mc:Choice>
    <mc:Fallback>
      <c:style val="1"/>
    </mc:Fallback>
  </mc:AlternateContent>
  <c:chart>
    <c:autoTitleDeleted val="1"/>
    <c:plotArea>
      <c:layout>
        <c:manualLayout>
          <c:layoutTarget val="inner"/>
          <c:xMode val="edge"/>
          <c:yMode val="edge"/>
          <c:x val="9.9871391076115479E-2"/>
          <c:y val="0.2"/>
          <c:w val="0.85429527559055118"/>
          <c:h val="0.68375853018372701"/>
        </c:manualLayout>
      </c:layout>
      <c:lineChart>
        <c:grouping val="standard"/>
        <c:varyColors val="0"/>
        <c:ser>
          <c:idx val="1"/>
          <c:order val="0"/>
          <c:tx>
            <c:strRef>
              <c:f>TeamFundamentals!$G$3</c:f>
              <c:strCache>
                <c:ptCount val="1"/>
                <c:pt idx="0">
                  <c:v>Median</c:v>
                </c:pt>
              </c:strCache>
            </c:strRef>
          </c:tx>
          <c:spPr>
            <a:ln w="12700" cap="rnd" cmpd="sng" algn="ctr">
              <a:solidFill>
                <a:schemeClr val="dk1">
                  <a:tint val="55000"/>
                </a:schemeClr>
              </a:solidFill>
              <a:prstDash val="dash"/>
              <a:round/>
            </a:ln>
            <a:effectLst/>
          </c:spPr>
          <c:marker>
            <c:symbol val="none"/>
          </c:marker>
          <c:cat>
            <c:numRef>
              <c:f>[0]!TF_X</c:f>
              <c:numCache>
                <c:formatCode>dd\-mmm\-yyyy</c:formatCode>
                <c:ptCount val="1"/>
                <c:pt idx="0">
                  <c:v>44958</c:v>
                </c:pt>
              </c:numCache>
            </c:numRef>
          </c:cat>
          <c:val>
            <c:numRef>
              <c:f>[0]!TF_Med</c:f>
              <c:numCache>
                <c:formatCode>0.0</c:formatCode>
                <c:ptCount val="1"/>
                <c:pt idx="0">
                  <c:v>0</c:v>
                </c:pt>
              </c:numCache>
            </c:numRef>
          </c:val>
          <c:smooth val="0"/>
          <c:extLst>
            <c:ext xmlns:c16="http://schemas.microsoft.com/office/drawing/2014/chart" uri="{C3380CC4-5D6E-409C-BE32-E72D297353CC}">
              <c16:uniqueId val="{00000001-6A2D-4459-88FA-F1C6581A7559}"/>
            </c:ext>
          </c:extLst>
        </c:ser>
        <c:ser>
          <c:idx val="0"/>
          <c:order val="1"/>
          <c:tx>
            <c:strRef>
              <c:f>TeamFundamentals!$J$5</c:f>
              <c:strCache>
                <c:ptCount val="1"/>
                <c:pt idx="0">
                  <c:v>All Staff Meeting</c:v>
                </c:pt>
              </c:strCache>
            </c:strRef>
          </c:tx>
          <c:spPr>
            <a:ln w="19050" cap="rnd" cmpd="sng" algn="ctr">
              <a:solidFill>
                <a:srgbClr val="5F5F5F"/>
              </a:solidFill>
              <a:prstDash val="solid"/>
              <a:round/>
            </a:ln>
            <a:effectLst/>
          </c:spPr>
          <c:marker>
            <c:symbol val="none"/>
          </c:marker>
          <c:cat>
            <c:numRef>
              <c:f>[0]!TF_X</c:f>
              <c:numCache>
                <c:formatCode>dd\-mmm\-yyyy</c:formatCode>
                <c:ptCount val="1"/>
                <c:pt idx="0">
                  <c:v>44958</c:v>
                </c:pt>
              </c:numCache>
            </c:numRef>
          </c:cat>
          <c:val>
            <c:numRef>
              <c:f>[0]!TF_YMain</c:f>
              <c:numCache>
                <c:formatCode>General</c:formatCode>
                <c:ptCount val="1"/>
              </c:numCache>
            </c:numRef>
          </c:val>
          <c:smooth val="0"/>
          <c:extLst>
            <c:ext xmlns:c16="http://schemas.microsoft.com/office/drawing/2014/chart" uri="{C3380CC4-5D6E-409C-BE32-E72D297353CC}">
              <c16:uniqueId val="{00000000-6A2D-4459-88FA-F1C6581A7559}"/>
            </c:ext>
          </c:extLst>
        </c:ser>
        <c:dLbls>
          <c:showLegendKey val="0"/>
          <c:showVal val="0"/>
          <c:showCatName val="0"/>
          <c:showSerName val="0"/>
          <c:showPercent val="0"/>
          <c:showBubbleSize val="0"/>
        </c:dLbls>
        <c:smooth val="0"/>
        <c:axId val="1418724287"/>
        <c:axId val="1418728447"/>
      </c:lineChart>
      <c:dateAx>
        <c:axId val="1418724287"/>
        <c:scaling>
          <c:orientation val="minMax"/>
        </c:scaling>
        <c:delete val="0"/>
        <c:axPos val="b"/>
        <c:numFmt formatCode="mmm" sourceLinked="0"/>
        <c:majorTickMark val="out"/>
        <c:minorTickMark val="none"/>
        <c:tickLblPos val="nextTo"/>
        <c:spPr>
          <a:noFill/>
          <a:ln w="6350" cap="flat" cmpd="sng" algn="ctr">
            <a:solidFill>
              <a:schemeClr val="tx1">
                <a:tint val="75000"/>
              </a:schemeClr>
            </a:solidFill>
            <a:prstDash val="solid"/>
            <a:round/>
          </a:ln>
          <a:effectLst/>
        </c:spPr>
        <c:txPr>
          <a:bodyPr rot="-600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crossAx val="1418728447"/>
        <c:crosses val="autoZero"/>
        <c:auto val="1"/>
        <c:lblOffset val="100"/>
        <c:baseTimeUnit val="days"/>
        <c:majorUnit val="1"/>
        <c:majorTimeUnit val="months"/>
        <c:minorUnit val="1"/>
        <c:minorTimeUnit val="months"/>
      </c:dateAx>
      <c:valAx>
        <c:axId val="1418728447"/>
        <c:scaling>
          <c:orientation val="minMax"/>
        </c:scaling>
        <c:delete val="0"/>
        <c:axPos val="l"/>
        <c:numFmt formatCode="General" sourceLinked="0"/>
        <c:majorTickMark val="out"/>
        <c:minorTickMark val="none"/>
        <c:tickLblPos val="nextTo"/>
        <c:spPr>
          <a:noFill/>
          <a:ln w="6350" cap="flat" cmpd="sng" algn="ctr">
            <a:solidFill>
              <a:schemeClr val="bg1">
                <a:lumMod val="50000"/>
              </a:schemeClr>
            </a:solidFill>
            <a:prstDash val="solid"/>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418724287"/>
        <c:crosses val="autoZero"/>
        <c:crossBetween val="midCat"/>
      </c:valAx>
      <c:spPr>
        <a:solidFill>
          <a:schemeClr val="bg1"/>
        </a:solidFill>
        <a:ln>
          <a:noFill/>
        </a:ln>
        <a:effectLst/>
      </c:spPr>
    </c:plotArea>
    <c:plotVisOnly val="1"/>
    <c:dispBlanksAs val="gap"/>
    <c:showDLblsOverMax val="0"/>
    <c:extLst/>
  </c:chart>
  <c:spPr>
    <a:solidFill>
      <a:schemeClr val="bg1"/>
    </a:solidFill>
    <a:ln w="6350" cap="flat" cmpd="sng" algn="ctr">
      <a:solidFill>
        <a:schemeClr val="tx1">
          <a:tint val="75000"/>
        </a:schemeClr>
      </a:solidFill>
      <a:prstDash val="solid"/>
      <a:round/>
    </a:ln>
    <a:effectLst/>
  </c:spPr>
  <c:txPr>
    <a:bodyPr/>
    <a:lstStyle/>
    <a:p>
      <a:pPr>
        <a:defRPr/>
      </a:pPr>
      <a:endParaRPr lang="en-US"/>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1"/>
    </mc:Choice>
    <mc:Fallback>
      <c:style val="1"/>
    </mc:Fallback>
  </mc:AlternateContent>
  <c:chart>
    <c:autoTitleDeleted val="1"/>
    <c:plotArea>
      <c:layout>
        <c:manualLayout>
          <c:layoutTarget val="inner"/>
          <c:xMode val="edge"/>
          <c:yMode val="edge"/>
          <c:x val="0.11075139646005788"/>
          <c:y val="6.4362432956749968E-2"/>
          <c:w val="0.83532774749310179"/>
          <c:h val="0.81939609722697704"/>
        </c:manualLayout>
      </c:layout>
      <c:lineChart>
        <c:grouping val="standard"/>
        <c:varyColors val="0"/>
        <c:ser>
          <c:idx val="2"/>
          <c:order val="0"/>
          <c:tx>
            <c:strRef>
              <c:f>'B1'!$C$3</c:f>
              <c:strCache>
                <c:ptCount val="1"/>
                <c:pt idx="0">
                  <c:v>Median</c:v>
                </c:pt>
              </c:strCache>
            </c:strRef>
          </c:tx>
          <c:spPr>
            <a:ln w="12700" cap="rnd" cmpd="sng" algn="ctr">
              <a:solidFill>
                <a:schemeClr val="dk1">
                  <a:tint val="75000"/>
                </a:schemeClr>
              </a:solidFill>
              <a:prstDash val="dash"/>
              <a:round/>
            </a:ln>
            <a:effectLst/>
          </c:spPr>
          <c:marker>
            <c:symbol val="none"/>
          </c:marker>
          <c:cat>
            <c:numRef>
              <c:f>[0]!B1_X</c:f>
              <c:numCache>
                <c:formatCode>dd\-mmm\-yyyy</c:formatCode>
                <c:ptCount val="112"/>
              </c:numCache>
            </c:numRef>
          </c:cat>
          <c:val>
            <c:numRef>
              <c:f>[0]!B1_Med</c:f>
              <c:numCache>
                <c:formatCode>0.0</c:formatCode>
                <c:ptCount val="112"/>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c:v>0</c:v>
                </c:pt>
                <c:pt idx="38">
                  <c:v>0</c:v>
                </c:pt>
                <c:pt idx="39">
                  <c:v>0</c:v>
                </c:pt>
                <c:pt idx="40">
                  <c:v>0</c:v>
                </c:pt>
                <c:pt idx="41">
                  <c:v>0</c:v>
                </c:pt>
                <c:pt idx="42">
                  <c:v>0</c:v>
                </c:pt>
                <c:pt idx="43">
                  <c:v>0</c:v>
                </c:pt>
                <c:pt idx="44">
                  <c:v>0</c:v>
                </c:pt>
                <c:pt idx="45">
                  <c:v>0</c:v>
                </c:pt>
                <c:pt idx="46">
                  <c:v>0</c:v>
                </c:pt>
                <c:pt idx="47">
                  <c:v>0</c:v>
                </c:pt>
                <c:pt idx="48">
                  <c:v>0</c:v>
                </c:pt>
                <c:pt idx="49">
                  <c:v>0</c:v>
                </c:pt>
                <c:pt idx="50">
                  <c:v>0</c:v>
                </c:pt>
                <c:pt idx="51">
                  <c:v>0</c:v>
                </c:pt>
                <c:pt idx="52">
                  <c:v>0</c:v>
                </c:pt>
                <c:pt idx="53">
                  <c:v>0</c:v>
                </c:pt>
                <c:pt idx="54">
                  <c:v>0</c:v>
                </c:pt>
                <c:pt idx="55">
                  <c:v>0</c:v>
                </c:pt>
                <c:pt idx="56">
                  <c:v>0</c:v>
                </c:pt>
                <c:pt idx="57">
                  <c:v>0</c:v>
                </c:pt>
                <c:pt idx="58">
                  <c:v>0</c:v>
                </c:pt>
                <c:pt idx="59">
                  <c:v>0</c:v>
                </c:pt>
                <c:pt idx="60">
                  <c:v>0</c:v>
                </c:pt>
                <c:pt idx="61">
                  <c:v>0</c:v>
                </c:pt>
                <c:pt idx="62">
                  <c:v>0</c:v>
                </c:pt>
                <c:pt idx="63">
                  <c:v>0</c:v>
                </c:pt>
                <c:pt idx="64">
                  <c:v>0</c:v>
                </c:pt>
                <c:pt idx="65">
                  <c:v>0</c:v>
                </c:pt>
                <c:pt idx="66">
                  <c:v>0</c:v>
                </c:pt>
                <c:pt idx="67">
                  <c:v>0</c:v>
                </c:pt>
                <c:pt idx="68">
                  <c:v>0</c:v>
                </c:pt>
                <c:pt idx="69">
                  <c:v>0</c:v>
                </c:pt>
                <c:pt idx="70">
                  <c:v>0</c:v>
                </c:pt>
                <c:pt idx="71">
                  <c:v>0</c:v>
                </c:pt>
                <c:pt idx="72">
                  <c:v>0</c:v>
                </c:pt>
                <c:pt idx="73">
                  <c:v>0</c:v>
                </c:pt>
                <c:pt idx="74">
                  <c:v>0</c:v>
                </c:pt>
                <c:pt idx="75">
                  <c:v>0</c:v>
                </c:pt>
                <c:pt idx="76">
                  <c:v>0</c:v>
                </c:pt>
                <c:pt idx="77">
                  <c:v>0</c:v>
                </c:pt>
                <c:pt idx="78">
                  <c:v>0</c:v>
                </c:pt>
                <c:pt idx="79">
                  <c:v>0</c:v>
                </c:pt>
                <c:pt idx="80">
                  <c:v>0</c:v>
                </c:pt>
                <c:pt idx="81">
                  <c:v>0</c:v>
                </c:pt>
                <c:pt idx="82">
                  <c:v>0</c:v>
                </c:pt>
                <c:pt idx="83">
                  <c:v>0</c:v>
                </c:pt>
                <c:pt idx="84">
                  <c:v>0</c:v>
                </c:pt>
                <c:pt idx="85">
                  <c:v>0</c:v>
                </c:pt>
                <c:pt idx="86">
                  <c:v>0</c:v>
                </c:pt>
                <c:pt idx="87">
                  <c:v>0</c:v>
                </c:pt>
                <c:pt idx="88">
                  <c:v>0</c:v>
                </c:pt>
                <c:pt idx="89">
                  <c:v>0</c:v>
                </c:pt>
                <c:pt idx="90">
                  <c:v>0</c:v>
                </c:pt>
                <c:pt idx="91">
                  <c:v>0</c:v>
                </c:pt>
                <c:pt idx="92">
                  <c:v>0</c:v>
                </c:pt>
                <c:pt idx="93">
                  <c:v>0</c:v>
                </c:pt>
                <c:pt idx="94">
                  <c:v>0</c:v>
                </c:pt>
                <c:pt idx="95">
                  <c:v>0</c:v>
                </c:pt>
                <c:pt idx="96">
                  <c:v>0</c:v>
                </c:pt>
                <c:pt idx="97">
                  <c:v>0</c:v>
                </c:pt>
                <c:pt idx="98">
                  <c:v>0</c:v>
                </c:pt>
                <c:pt idx="99">
                  <c:v>0</c:v>
                </c:pt>
                <c:pt idx="100">
                  <c:v>0</c:v>
                </c:pt>
                <c:pt idx="101">
                  <c:v>0</c:v>
                </c:pt>
                <c:pt idx="102">
                  <c:v>0</c:v>
                </c:pt>
                <c:pt idx="103">
                  <c:v>0</c:v>
                </c:pt>
                <c:pt idx="104">
                  <c:v>0</c:v>
                </c:pt>
                <c:pt idx="105">
                  <c:v>0</c:v>
                </c:pt>
                <c:pt idx="106">
                  <c:v>0</c:v>
                </c:pt>
                <c:pt idx="107">
                  <c:v>0</c:v>
                </c:pt>
                <c:pt idx="108">
                  <c:v>0</c:v>
                </c:pt>
                <c:pt idx="109">
                  <c:v>0</c:v>
                </c:pt>
                <c:pt idx="110">
                  <c:v>0</c:v>
                </c:pt>
                <c:pt idx="111">
                  <c:v>0</c:v>
                </c:pt>
              </c:numCache>
            </c:numRef>
          </c:val>
          <c:smooth val="0"/>
          <c:extLst>
            <c:ext xmlns:c16="http://schemas.microsoft.com/office/drawing/2014/chart" uri="{C3380CC4-5D6E-409C-BE32-E72D297353CC}">
              <c16:uniqueId val="{00000035-58D6-4E98-B027-2B2B764CBA50}"/>
            </c:ext>
          </c:extLst>
        </c:ser>
        <c:ser>
          <c:idx val="1"/>
          <c:order val="1"/>
          <c:tx>
            <c:strRef>
              <c:f>'B1'!$B$3</c:f>
              <c:strCache>
                <c:ptCount val="1"/>
                <c:pt idx="0">
                  <c:v>Balancing Measure 1</c:v>
                </c:pt>
              </c:strCache>
            </c:strRef>
          </c:tx>
          <c:spPr>
            <a:ln w="19050" cap="rnd" cmpd="sng" algn="ctr">
              <a:solidFill>
                <a:srgbClr val="5F5F5F"/>
              </a:solidFill>
              <a:prstDash val="solid"/>
              <a:round/>
            </a:ln>
            <a:effectLst/>
          </c:spPr>
          <c:marker>
            <c:symbol val="none"/>
          </c:marker>
          <c:cat>
            <c:numRef>
              <c:f>[0]!B1_X</c:f>
              <c:numCache>
                <c:formatCode>dd\-mmm\-yyyy</c:formatCode>
                <c:ptCount val="112"/>
              </c:numCache>
            </c:numRef>
          </c:cat>
          <c:val>
            <c:numRef>
              <c:f>[0]!B1_Y</c:f>
              <c:numCache>
                <c:formatCode>0.0</c:formatCode>
                <c:ptCount val="112"/>
              </c:numCache>
            </c:numRef>
          </c:val>
          <c:smooth val="0"/>
          <c:extLst>
            <c:ext xmlns:c16="http://schemas.microsoft.com/office/drawing/2014/chart" uri="{C3380CC4-5D6E-409C-BE32-E72D297353CC}">
              <c16:uniqueId val="{00000037-58D6-4E98-B027-2B2B764CBA50}"/>
            </c:ext>
          </c:extLst>
        </c:ser>
        <c:dLbls>
          <c:showLegendKey val="0"/>
          <c:showVal val="0"/>
          <c:showCatName val="0"/>
          <c:showSerName val="0"/>
          <c:showPercent val="0"/>
          <c:showBubbleSize val="0"/>
        </c:dLbls>
        <c:smooth val="0"/>
        <c:axId val="1253969471"/>
        <c:axId val="1253964063"/>
      </c:lineChart>
      <c:catAx>
        <c:axId val="1253969471"/>
        <c:scaling>
          <c:orientation val="minMax"/>
        </c:scaling>
        <c:delete val="0"/>
        <c:axPos val="b"/>
        <c:numFmt formatCode="mmm" sourceLinked="0"/>
        <c:majorTickMark val="out"/>
        <c:minorTickMark val="none"/>
        <c:tickLblPos val="nextTo"/>
        <c:spPr>
          <a:noFill/>
          <a:ln w="6350" cap="flat" cmpd="sng" algn="ctr">
            <a:solidFill>
              <a:schemeClr val="tx1">
                <a:tint val="75000"/>
              </a:schemeClr>
            </a:solidFill>
            <a:prstDash val="solid"/>
            <a:round/>
          </a:ln>
          <a:effectLst/>
        </c:spPr>
        <c:txPr>
          <a:bodyPr rot="-600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crossAx val="1253964063"/>
        <c:crosses val="autoZero"/>
        <c:auto val="1"/>
        <c:lblAlgn val="ctr"/>
        <c:lblOffset val="100"/>
        <c:tickLblSkip val="1"/>
        <c:noMultiLvlLbl val="1"/>
      </c:catAx>
      <c:valAx>
        <c:axId val="1253964063"/>
        <c:scaling>
          <c:orientation val="minMax"/>
        </c:scaling>
        <c:delete val="0"/>
        <c:axPos val="l"/>
        <c:numFmt formatCode="0" sourceLinked="0"/>
        <c:majorTickMark val="out"/>
        <c:minorTickMark val="none"/>
        <c:tickLblPos val="nextTo"/>
        <c:spPr>
          <a:noFill/>
          <a:ln w="6350" cap="flat" cmpd="sng" algn="ctr">
            <a:solidFill>
              <a:schemeClr val="bg1">
                <a:lumMod val="50000"/>
              </a:schemeClr>
            </a:solidFill>
            <a:prstDash val="solid"/>
            <a:round/>
          </a:ln>
          <a:effectLst/>
        </c:spPr>
        <c:txPr>
          <a:bodyPr rot="-600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crossAx val="1253969471"/>
        <c:crosses val="autoZero"/>
        <c:crossBetween val="midCat"/>
      </c:valAx>
      <c:spPr>
        <a:solidFill>
          <a:schemeClr val="bg1"/>
        </a:solidFill>
        <a:ln>
          <a:noFill/>
        </a:ln>
        <a:effectLst/>
      </c:spPr>
    </c:plotArea>
    <c:plotVisOnly val="1"/>
    <c:dispBlanksAs val="gap"/>
    <c:showDLblsOverMax val="0"/>
    <c:extLst/>
  </c:chart>
  <c:spPr>
    <a:solidFill>
      <a:schemeClr val="bg1"/>
    </a:solidFill>
    <a:ln w="9525" cap="flat" cmpd="sng" algn="ctr">
      <a:solidFill>
        <a:schemeClr val="bg1">
          <a:lumMod val="50000"/>
        </a:schemeClr>
      </a:solidFill>
      <a:prstDash val="solid"/>
      <a:round/>
    </a:ln>
    <a:effectLst/>
  </c:spPr>
  <c:txPr>
    <a:bodyPr/>
    <a:lstStyle/>
    <a:p>
      <a:pPr>
        <a:defRPr/>
      </a:pPr>
      <a:endParaRPr lang="en-US"/>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1"/>
    </mc:Choice>
    <mc:Fallback>
      <c:style val="1"/>
    </mc:Fallback>
  </mc:AlternateContent>
  <c:chart>
    <c:autoTitleDeleted val="1"/>
    <c:plotArea>
      <c:layout>
        <c:manualLayout>
          <c:layoutTarget val="inner"/>
          <c:xMode val="edge"/>
          <c:yMode val="edge"/>
          <c:x val="8.9084729793391215E-2"/>
          <c:y val="6.4362432956749968E-2"/>
          <c:w val="0.85699441415976851"/>
          <c:h val="0.81939609722697704"/>
        </c:manualLayout>
      </c:layout>
      <c:lineChart>
        <c:grouping val="standard"/>
        <c:varyColors val="0"/>
        <c:ser>
          <c:idx val="2"/>
          <c:order val="0"/>
          <c:tx>
            <c:strRef>
              <c:f>'B2'!$C$3</c:f>
              <c:strCache>
                <c:ptCount val="1"/>
                <c:pt idx="0">
                  <c:v>Median</c:v>
                </c:pt>
              </c:strCache>
            </c:strRef>
          </c:tx>
          <c:spPr>
            <a:ln w="12700" cap="rnd" cmpd="sng" algn="ctr">
              <a:solidFill>
                <a:schemeClr val="dk1">
                  <a:tint val="75000"/>
                </a:schemeClr>
              </a:solidFill>
              <a:prstDash val="dash"/>
              <a:round/>
            </a:ln>
            <a:effectLst/>
          </c:spPr>
          <c:marker>
            <c:symbol val="none"/>
          </c:marker>
          <c:cat>
            <c:numRef>
              <c:f>[0]!B2_X</c:f>
              <c:numCache>
                <c:formatCode>dd\-mmm\-yyyy</c:formatCode>
                <c:ptCount val="112"/>
              </c:numCache>
            </c:numRef>
          </c:cat>
          <c:val>
            <c:numRef>
              <c:f>[0]!B2_Med</c:f>
              <c:numCache>
                <c:formatCode>0.0</c:formatCode>
                <c:ptCount val="112"/>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c:v>0</c:v>
                </c:pt>
                <c:pt idx="38">
                  <c:v>0</c:v>
                </c:pt>
                <c:pt idx="39">
                  <c:v>0</c:v>
                </c:pt>
                <c:pt idx="40">
                  <c:v>0</c:v>
                </c:pt>
                <c:pt idx="41">
                  <c:v>0</c:v>
                </c:pt>
                <c:pt idx="42">
                  <c:v>0</c:v>
                </c:pt>
                <c:pt idx="43">
                  <c:v>0</c:v>
                </c:pt>
                <c:pt idx="44">
                  <c:v>0</c:v>
                </c:pt>
                <c:pt idx="45">
                  <c:v>0</c:v>
                </c:pt>
                <c:pt idx="46">
                  <c:v>0</c:v>
                </c:pt>
                <c:pt idx="47">
                  <c:v>0</c:v>
                </c:pt>
                <c:pt idx="48">
                  <c:v>0</c:v>
                </c:pt>
                <c:pt idx="49">
                  <c:v>0</c:v>
                </c:pt>
                <c:pt idx="50">
                  <c:v>0</c:v>
                </c:pt>
                <c:pt idx="51">
                  <c:v>0</c:v>
                </c:pt>
                <c:pt idx="52">
                  <c:v>0</c:v>
                </c:pt>
                <c:pt idx="53">
                  <c:v>0</c:v>
                </c:pt>
                <c:pt idx="54">
                  <c:v>0</c:v>
                </c:pt>
                <c:pt idx="55">
                  <c:v>0</c:v>
                </c:pt>
                <c:pt idx="56">
                  <c:v>0</c:v>
                </c:pt>
                <c:pt idx="57">
                  <c:v>0</c:v>
                </c:pt>
                <c:pt idx="58">
                  <c:v>0</c:v>
                </c:pt>
                <c:pt idx="59">
                  <c:v>0</c:v>
                </c:pt>
                <c:pt idx="60">
                  <c:v>0</c:v>
                </c:pt>
                <c:pt idx="61">
                  <c:v>0</c:v>
                </c:pt>
                <c:pt idx="62">
                  <c:v>0</c:v>
                </c:pt>
                <c:pt idx="63">
                  <c:v>0</c:v>
                </c:pt>
                <c:pt idx="64">
                  <c:v>0</c:v>
                </c:pt>
                <c:pt idx="65">
                  <c:v>0</c:v>
                </c:pt>
                <c:pt idx="66">
                  <c:v>0</c:v>
                </c:pt>
                <c:pt idx="67">
                  <c:v>0</c:v>
                </c:pt>
                <c:pt idx="68">
                  <c:v>0</c:v>
                </c:pt>
                <c:pt idx="69">
                  <c:v>0</c:v>
                </c:pt>
                <c:pt idx="70">
                  <c:v>0</c:v>
                </c:pt>
                <c:pt idx="71">
                  <c:v>0</c:v>
                </c:pt>
                <c:pt idx="72">
                  <c:v>0</c:v>
                </c:pt>
                <c:pt idx="73">
                  <c:v>0</c:v>
                </c:pt>
                <c:pt idx="74">
                  <c:v>0</c:v>
                </c:pt>
                <c:pt idx="75">
                  <c:v>0</c:v>
                </c:pt>
                <c:pt idx="76">
                  <c:v>0</c:v>
                </c:pt>
                <c:pt idx="77">
                  <c:v>0</c:v>
                </c:pt>
                <c:pt idx="78">
                  <c:v>0</c:v>
                </c:pt>
                <c:pt idx="79">
                  <c:v>0</c:v>
                </c:pt>
                <c:pt idx="80">
                  <c:v>0</c:v>
                </c:pt>
                <c:pt idx="81">
                  <c:v>0</c:v>
                </c:pt>
                <c:pt idx="82">
                  <c:v>0</c:v>
                </c:pt>
                <c:pt idx="83">
                  <c:v>0</c:v>
                </c:pt>
                <c:pt idx="84">
                  <c:v>0</c:v>
                </c:pt>
                <c:pt idx="85">
                  <c:v>0</c:v>
                </c:pt>
                <c:pt idx="86">
                  <c:v>0</c:v>
                </c:pt>
                <c:pt idx="87">
                  <c:v>0</c:v>
                </c:pt>
                <c:pt idx="88">
                  <c:v>0</c:v>
                </c:pt>
                <c:pt idx="89">
                  <c:v>0</c:v>
                </c:pt>
                <c:pt idx="90">
                  <c:v>0</c:v>
                </c:pt>
                <c:pt idx="91">
                  <c:v>0</c:v>
                </c:pt>
                <c:pt idx="92">
                  <c:v>0</c:v>
                </c:pt>
                <c:pt idx="93">
                  <c:v>0</c:v>
                </c:pt>
                <c:pt idx="94">
                  <c:v>0</c:v>
                </c:pt>
                <c:pt idx="95">
                  <c:v>0</c:v>
                </c:pt>
                <c:pt idx="96">
                  <c:v>0</c:v>
                </c:pt>
                <c:pt idx="97">
                  <c:v>0</c:v>
                </c:pt>
                <c:pt idx="98">
                  <c:v>0</c:v>
                </c:pt>
                <c:pt idx="99">
                  <c:v>0</c:v>
                </c:pt>
                <c:pt idx="100">
                  <c:v>0</c:v>
                </c:pt>
                <c:pt idx="101">
                  <c:v>0</c:v>
                </c:pt>
                <c:pt idx="102">
                  <c:v>0</c:v>
                </c:pt>
                <c:pt idx="103">
                  <c:v>0</c:v>
                </c:pt>
                <c:pt idx="104">
                  <c:v>0</c:v>
                </c:pt>
                <c:pt idx="105">
                  <c:v>0</c:v>
                </c:pt>
                <c:pt idx="106">
                  <c:v>0</c:v>
                </c:pt>
                <c:pt idx="107">
                  <c:v>0</c:v>
                </c:pt>
                <c:pt idx="108">
                  <c:v>0</c:v>
                </c:pt>
                <c:pt idx="109">
                  <c:v>0</c:v>
                </c:pt>
                <c:pt idx="110">
                  <c:v>0</c:v>
                </c:pt>
                <c:pt idx="111">
                  <c:v>0</c:v>
                </c:pt>
              </c:numCache>
            </c:numRef>
          </c:val>
          <c:smooth val="0"/>
          <c:extLst>
            <c:ext xmlns:c16="http://schemas.microsoft.com/office/drawing/2014/chart" uri="{C3380CC4-5D6E-409C-BE32-E72D297353CC}">
              <c16:uniqueId val="{00000001-12F2-43AC-9DE0-349176466BFA}"/>
            </c:ext>
          </c:extLst>
        </c:ser>
        <c:ser>
          <c:idx val="1"/>
          <c:order val="1"/>
          <c:tx>
            <c:strRef>
              <c:f>'B2'!$B$3</c:f>
              <c:strCache>
                <c:ptCount val="1"/>
                <c:pt idx="0">
                  <c:v>Balancing Measure 2</c:v>
                </c:pt>
              </c:strCache>
            </c:strRef>
          </c:tx>
          <c:spPr>
            <a:ln w="19050" cap="rnd" cmpd="sng" algn="ctr">
              <a:solidFill>
                <a:srgbClr val="5F5F5F"/>
              </a:solidFill>
              <a:prstDash val="solid"/>
              <a:round/>
            </a:ln>
            <a:effectLst/>
          </c:spPr>
          <c:marker>
            <c:symbol val="none"/>
          </c:marker>
          <c:cat>
            <c:numRef>
              <c:f>[0]!B2_X</c:f>
              <c:numCache>
                <c:formatCode>dd\-mmm\-yyyy</c:formatCode>
                <c:ptCount val="112"/>
              </c:numCache>
            </c:numRef>
          </c:cat>
          <c:val>
            <c:numRef>
              <c:f>[0]!B2_Y</c:f>
              <c:numCache>
                <c:formatCode>0.0</c:formatCode>
                <c:ptCount val="112"/>
              </c:numCache>
            </c:numRef>
          </c:val>
          <c:smooth val="0"/>
          <c:extLst>
            <c:ext xmlns:c16="http://schemas.microsoft.com/office/drawing/2014/chart" uri="{C3380CC4-5D6E-409C-BE32-E72D297353CC}">
              <c16:uniqueId val="{00000003-12F2-43AC-9DE0-349176466BFA}"/>
            </c:ext>
          </c:extLst>
        </c:ser>
        <c:dLbls>
          <c:showLegendKey val="0"/>
          <c:showVal val="0"/>
          <c:showCatName val="0"/>
          <c:showSerName val="0"/>
          <c:showPercent val="0"/>
          <c:showBubbleSize val="0"/>
        </c:dLbls>
        <c:smooth val="0"/>
        <c:axId val="1253969471"/>
        <c:axId val="1253964063"/>
      </c:lineChart>
      <c:catAx>
        <c:axId val="1253969471"/>
        <c:scaling>
          <c:orientation val="minMax"/>
        </c:scaling>
        <c:delete val="0"/>
        <c:axPos val="b"/>
        <c:numFmt formatCode="mmm" sourceLinked="0"/>
        <c:majorTickMark val="out"/>
        <c:minorTickMark val="none"/>
        <c:tickLblPos val="nextTo"/>
        <c:txPr>
          <a:bodyPr/>
          <a:lstStyle/>
          <a:p>
            <a:pPr>
              <a:defRPr>
                <a:solidFill>
                  <a:schemeClr val="tx1">
                    <a:lumMod val="65000"/>
                    <a:lumOff val="35000"/>
                  </a:schemeClr>
                </a:solidFill>
              </a:defRPr>
            </a:pPr>
            <a:endParaRPr lang="en-US"/>
          </a:p>
        </c:txPr>
        <c:crossAx val="1253964063"/>
        <c:crosses val="autoZero"/>
        <c:auto val="1"/>
        <c:lblAlgn val="ctr"/>
        <c:lblOffset val="100"/>
        <c:tickLblSkip val="1"/>
        <c:noMultiLvlLbl val="1"/>
      </c:catAx>
      <c:valAx>
        <c:axId val="1253964063"/>
        <c:scaling>
          <c:orientation val="minMax"/>
        </c:scaling>
        <c:delete val="0"/>
        <c:axPos val="l"/>
        <c:numFmt formatCode="0" sourceLinked="0"/>
        <c:majorTickMark val="out"/>
        <c:minorTickMark val="none"/>
        <c:tickLblPos val="nextTo"/>
        <c:spPr>
          <a:noFill/>
          <a:ln w="6350" cap="flat" cmpd="sng" algn="ctr">
            <a:solidFill>
              <a:schemeClr val="bg1">
                <a:lumMod val="50000"/>
              </a:schemeClr>
            </a:solidFill>
            <a:prstDash val="solid"/>
            <a:round/>
          </a:ln>
          <a:effectLst/>
        </c:spPr>
        <c:txPr>
          <a:bodyPr rot="-600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crossAx val="1253969471"/>
        <c:crosses val="autoZero"/>
        <c:crossBetween val="midCat"/>
      </c:valAx>
    </c:plotArea>
    <c:plotVisOnly val="1"/>
    <c:dispBlanksAs val="gap"/>
    <c:showDLblsOverMax val="0"/>
    <c:extLst/>
  </c:chart>
  <c:spPr>
    <a:solidFill>
      <a:schemeClr val="bg1"/>
    </a:solidFill>
    <a:ln w="9525" cap="flat" cmpd="sng" algn="ctr">
      <a:solidFill>
        <a:schemeClr val="bg1">
          <a:lumMod val="50000"/>
        </a:schemeClr>
      </a:solidFill>
      <a:prstDash val="solid"/>
      <a:round/>
    </a:ln>
    <a:effectLst/>
  </c:spPr>
  <c:txPr>
    <a:bodyPr/>
    <a:lstStyle/>
    <a:p>
      <a:pPr>
        <a:defRPr/>
      </a:pPr>
      <a:endParaRPr lang="en-US"/>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1"/>
    </mc:Choice>
    <mc:Fallback>
      <c:style val="1"/>
    </mc:Fallback>
  </mc:AlternateContent>
  <c:chart>
    <c:autoTitleDeleted val="1"/>
    <c:plotArea>
      <c:layout>
        <c:manualLayout>
          <c:layoutTarget val="inner"/>
          <c:xMode val="edge"/>
          <c:yMode val="edge"/>
          <c:x val="0.11075139646005788"/>
          <c:y val="6.4362432956749968E-2"/>
          <c:w val="0.83532774749310179"/>
          <c:h val="0.81939609722697704"/>
        </c:manualLayout>
      </c:layout>
      <c:lineChart>
        <c:grouping val="standard"/>
        <c:varyColors val="0"/>
        <c:ser>
          <c:idx val="2"/>
          <c:order val="0"/>
          <c:tx>
            <c:strRef>
              <c:f>'B3'!$C$3</c:f>
              <c:strCache>
                <c:ptCount val="1"/>
                <c:pt idx="0">
                  <c:v>Median</c:v>
                </c:pt>
              </c:strCache>
            </c:strRef>
          </c:tx>
          <c:spPr>
            <a:ln w="12700" cap="rnd" cmpd="sng" algn="ctr">
              <a:solidFill>
                <a:schemeClr val="dk1">
                  <a:tint val="75000"/>
                </a:schemeClr>
              </a:solidFill>
              <a:prstDash val="dash"/>
              <a:round/>
            </a:ln>
            <a:effectLst/>
          </c:spPr>
          <c:marker>
            <c:symbol val="none"/>
          </c:marker>
          <c:cat>
            <c:numRef>
              <c:f>[0]!B3_X</c:f>
              <c:numCache>
                <c:formatCode>dd\-mmm\-yyyy</c:formatCode>
                <c:ptCount val="112"/>
              </c:numCache>
            </c:numRef>
          </c:cat>
          <c:val>
            <c:numRef>
              <c:f>[0]!B3_Med</c:f>
              <c:numCache>
                <c:formatCode>0.0</c:formatCode>
                <c:ptCount val="112"/>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c:v>0</c:v>
                </c:pt>
                <c:pt idx="38">
                  <c:v>0</c:v>
                </c:pt>
                <c:pt idx="39">
                  <c:v>0</c:v>
                </c:pt>
                <c:pt idx="40">
                  <c:v>0</c:v>
                </c:pt>
                <c:pt idx="41">
                  <c:v>0</c:v>
                </c:pt>
                <c:pt idx="42">
                  <c:v>0</c:v>
                </c:pt>
                <c:pt idx="43">
                  <c:v>0</c:v>
                </c:pt>
                <c:pt idx="44">
                  <c:v>0</c:v>
                </c:pt>
                <c:pt idx="45">
                  <c:v>0</c:v>
                </c:pt>
                <c:pt idx="46">
                  <c:v>0</c:v>
                </c:pt>
                <c:pt idx="47">
                  <c:v>0</c:v>
                </c:pt>
                <c:pt idx="48">
                  <c:v>0</c:v>
                </c:pt>
                <c:pt idx="49">
                  <c:v>0</c:v>
                </c:pt>
                <c:pt idx="50">
                  <c:v>0</c:v>
                </c:pt>
                <c:pt idx="51">
                  <c:v>0</c:v>
                </c:pt>
                <c:pt idx="52">
                  <c:v>0</c:v>
                </c:pt>
                <c:pt idx="53">
                  <c:v>0</c:v>
                </c:pt>
                <c:pt idx="54">
                  <c:v>0</c:v>
                </c:pt>
                <c:pt idx="55">
                  <c:v>0</c:v>
                </c:pt>
                <c:pt idx="56">
                  <c:v>0</c:v>
                </c:pt>
                <c:pt idx="57">
                  <c:v>0</c:v>
                </c:pt>
                <c:pt idx="58">
                  <c:v>0</c:v>
                </c:pt>
                <c:pt idx="59">
                  <c:v>0</c:v>
                </c:pt>
                <c:pt idx="60">
                  <c:v>0</c:v>
                </c:pt>
                <c:pt idx="61">
                  <c:v>0</c:v>
                </c:pt>
                <c:pt idx="62">
                  <c:v>0</c:v>
                </c:pt>
                <c:pt idx="63">
                  <c:v>0</c:v>
                </c:pt>
                <c:pt idx="64">
                  <c:v>0</c:v>
                </c:pt>
                <c:pt idx="65">
                  <c:v>0</c:v>
                </c:pt>
                <c:pt idx="66">
                  <c:v>0</c:v>
                </c:pt>
                <c:pt idx="67">
                  <c:v>0</c:v>
                </c:pt>
                <c:pt idx="68">
                  <c:v>0</c:v>
                </c:pt>
                <c:pt idx="69">
                  <c:v>0</c:v>
                </c:pt>
                <c:pt idx="70">
                  <c:v>0</c:v>
                </c:pt>
                <c:pt idx="71">
                  <c:v>0</c:v>
                </c:pt>
                <c:pt idx="72">
                  <c:v>0</c:v>
                </c:pt>
                <c:pt idx="73">
                  <c:v>0</c:v>
                </c:pt>
                <c:pt idx="74">
                  <c:v>0</c:v>
                </c:pt>
                <c:pt idx="75">
                  <c:v>0</c:v>
                </c:pt>
                <c:pt idx="76">
                  <c:v>0</c:v>
                </c:pt>
                <c:pt idx="77">
                  <c:v>0</c:v>
                </c:pt>
                <c:pt idx="78">
                  <c:v>0</c:v>
                </c:pt>
                <c:pt idx="79">
                  <c:v>0</c:v>
                </c:pt>
                <c:pt idx="80">
                  <c:v>0</c:v>
                </c:pt>
                <c:pt idx="81">
                  <c:v>0</c:v>
                </c:pt>
                <c:pt idx="82">
                  <c:v>0</c:v>
                </c:pt>
                <c:pt idx="83">
                  <c:v>0</c:v>
                </c:pt>
                <c:pt idx="84">
                  <c:v>0</c:v>
                </c:pt>
                <c:pt idx="85">
                  <c:v>0</c:v>
                </c:pt>
                <c:pt idx="86">
                  <c:v>0</c:v>
                </c:pt>
                <c:pt idx="87">
                  <c:v>0</c:v>
                </c:pt>
                <c:pt idx="88">
                  <c:v>0</c:v>
                </c:pt>
                <c:pt idx="89">
                  <c:v>0</c:v>
                </c:pt>
                <c:pt idx="90">
                  <c:v>0</c:v>
                </c:pt>
                <c:pt idx="91">
                  <c:v>0</c:v>
                </c:pt>
                <c:pt idx="92">
                  <c:v>0</c:v>
                </c:pt>
                <c:pt idx="93">
                  <c:v>0</c:v>
                </c:pt>
                <c:pt idx="94">
                  <c:v>0</c:v>
                </c:pt>
                <c:pt idx="95">
                  <c:v>0</c:v>
                </c:pt>
                <c:pt idx="96">
                  <c:v>0</c:v>
                </c:pt>
                <c:pt idx="97">
                  <c:v>0</c:v>
                </c:pt>
                <c:pt idx="98">
                  <c:v>0</c:v>
                </c:pt>
                <c:pt idx="99">
                  <c:v>0</c:v>
                </c:pt>
                <c:pt idx="100">
                  <c:v>0</c:v>
                </c:pt>
                <c:pt idx="101">
                  <c:v>0</c:v>
                </c:pt>
                <c:pt idx="102">
                  <c:v>0</c:v>
                </c:pt>
                <c:pt idx="103">
                  <c:v>0</c:v>
                </c:pt>
                <c:pt idx="104">
                  <c:v>0</c:v>
                </c:pt>
                <c:pt idx="105">
                  <c:v>0</c:v>
                </c:pt>
                <c:pt idx="106">
                  <c:v>0</c:v>
                </c:pt>
                <c:pt idx="107">
                  <c:v>0</c:v>
                </c:pt>
                <c:pt idx="108">
                  <c:v>0</c:v>
                </c:pt>
                <c:pt idx="109">
                  <c:v>0</c:v>
                </c:pt>
                <c:pt idx="110">
                  <c:v>0</c:v>
                </c:pt>
                <c:pt idx="111">
                  <c:v>0</c:v>
                </c:pt>
              </c:numCache>
            </c:numRef>
          </c:val>
          <c:smooth val="0"/>
          <c:extLst>
            <c:ext xmlns:c16="http://schemas.microsoft.com/office/drawing/2014/chart" uri="{C3380CC4-5D6E-409C-BE32-E72D297353CC}">
              <c16:uniqueId val="{00000005-B1A6-4F18-9CDB-0ADC62B8B683}"/>
            </c:ext>
          </c:extLst>
        </c:ser>
        <c:ser>
          <c:idx val="1"/>
          <c:order val="1"/>
          <c:tx>
            <c:strRef>
              <c:f>'B3'!$B$3</c:f>
              <c:strCache>
                <c:ptCount val="1"/>
                <c:pt idx="0">
                  <c:v>Balancing Measure 3</c:v>
                </c:pt>
              </c:strCache>
            </c:strRef>
          </c:tx>
          <c:spPr>
            <a:ln w="19050" cap="rnd" cmpd="sng" algn="ctr">
              <a:solidFill>
                <a:srgbClr val="5F5F5F"/>
              </a:solidFill>
              <a:prstDash val="solid"/>
              <a:round/>
            </a:ln>
            <a:effectLst/>
          </c:spPr>
          <c:marker>
            <c:symbol val="none"/>
          </c:marker>
          <c:cat>
            <c:numRef>
              <c:f>[0]!B3_X</c:f>
              <c:numCache>
                <c:formatCode>dd\-mmm\-yyyy</c:formatCode>
                <c:ptCount val="112"/>
              </c:numCache>
            </c:numRef>
          </c:cat>
          <c:val>
            <c:numRef>
              <c:f>[0]!B3_Y</c:f>
              <c:numCache>
                <c:formatCode>0.0</c:formatCode>
                <c:ptCount val="112"/>
              </c:numCache>
            </c:numRef>
          </c:val>
          <c:smooth val="0"/>
          <c:extLst>
            <c:ext xmlns:c16="http://schemas.microsoft.com/office/drawing/2014/chart" uri="{C3380CC4-5D6E-409C-BE32-E72D297353CC}">
              <c16:uniqueId val="{00000007-B1A6-4F18-9CDB-0ADC62B8B683}"/>
            </c:ext>
          </c:extLst>
        </c:ser>
        <c:dLbls>
          <c:showLegendKey val="0"/>
          <c:showVal val="0"/>
          <c:showCatName val="0"/>
          <c:showSerName val="0"/>
          <c:showPercent val="0"/>
          <c:showBubbleSize val="0"/>
        </c:dLbls>
        <c:smooth val="0"/>
        <c:axId val="1253969471"/>
        <c:axId val="1253964063"/>
      </c:lineChart>
      <c:catAx>
        <c:axId val="1253969471"/>
        <c:scaling>
          <c:orientation val="minMax"/>
        </c:scaling>
        <c:delete val="0"/>
        <c:axPos val="b"/>
        <c:numFmt formatCode="mmm" sourceLinked="0"/>
        <c:majorTickMark val="out"/>
        <c:minorTickMark val="none"/>
        <c:tickLblPos val="nextTo"/>
        <c:txPr>
          <a:bodyPr/>
          <a:lstStyle/>
          <a:p>
            <a:pPr>
              <a:defRPr>
                <a:solidFill>
                  <a:schemeClr val="tx1">
                    <a:lumMod val="65000"/>
                    <a:lumOff val="35000"/>
                  </a:schemeClr>
                </a:solidFill>
              </a:defRPr>
            </a:pPr>
            <a:endParaRPr lang="en-US"/>
          </a:p>
        </c:txPr>
        <c:crossAx val="1253964063"/>
        <c:crosses val="autoZero"/>
        <c:auto val="1"/>
        <c:lblAlgn val="ctr"/>
        <c:lblOffset val="100"/>
        <c:tickLblSkip val="1"/>
        <c:noMultiLvlLbl val="1"/>
      </c:catAx>
      <c:valAx>
        <c:axId val="1253964063"/>
        <c:scaling>
          <c:orientation val="minMax"/>
        </c:scaling>
        <c:delete val="0"/>
        <c:axPos val="l"/>
        <c:numFmt formatCode="0" sourceLinked="0"/>
        <c:majorTickMark val="out"/>
        <c:minorTickMark val="none"/>
        <c:tickLblPos val="nextTo"/>
        <c:spPr>
          <a:noFill/>
          <a:ln w="6350" cap="flat" cmpd="sng" algn="ctr">
            <a:solidFill>
              <a:schemeClr val="bg1">
                <a:lumMod val="50000"/>
              </a:schemeClr>
            </a:solidFill>
            <a:prstDash val="solid"/>
            <a:round/>
          </a:ln>
          <a:effectLst/>
        </c:spPr>
        <c:txPr>
          <a:bodyPr rot="-600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crossAx val="1253969471"/>
        <c:crosses val="autoZero"/>
        <c:crossBetween val="midCat"/>
      </c:valAx>
    </c:plotArea>
    <c:plotVisOnly val="1"/>
    <c:dispBlanksAs val="gap"/>
    <c:showDLblsOverMax val="0"/>
    <c:extLst/>
  </c:chart>
  <c:spPr>
    <a:solidFill>
      <a:schemeClr val="bg1"/>
    </a:solidFill>
    <a:ln w="9525" cap="flat" cmpd="sng" algn="ctr">
      <a:solidFill>
        <a:schemeClr val="bg1">
          <a:lumMod val="50000"/>
        </a:schemeClr>
      </a:solidFill>
      <a:prstDash val="solid"/>
      <a:round/>
    </a:ln>
    <a:effectLst/>
  </c:spPr>
  <c:txPr>
    <a:bodyPr/>
    <a:lstStyle/>
    <a:p>
      <a:pPr>
        <a:defRPr/>
      </a:pPr>
      <a:endParaRPr lang="en-US"/>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1"/>
    </mc:Choice>
    <mc:Fallback>
      <c:style val="1"/>
    </mc:Fallback>
  </mc:AlternateContent>
  <c:chart>
    <c:autoTitleDeleted val="1"/>
    <c:plotArea>
      <c:layout>
        <c:manualLayout>
          <c:layoutTarget val="inner"/>
          <c:xMode val="edge"/>
          <c:yMode val="edge"/>
          <c:x val="0.11075139646005788"/>
          <c:y val="6.4362432956749968E-2"/>
          <c:w val="0.83326569755703617"/>
          <c:h val="0.81939609722697704"/>
        </c:manualLayout>
      </c:layout>
      <c:lineChart>
        <c:grouping val="standard"/>
        <c:varyColors val="0"/>
        <c:ser>
          <c:idx val="2"/>
          <c:order val="0"/>
          <c:tx>
            <c:strRef>
              <c:f>'M1'!$H$3</c:f>
              <c:strCache>
                <c:ptCount val="1"/>
                <c:pt idx="0">
                  <c:v>Median</c:v>
                </c:pt>
              </c:strCache>
            </c:strRef>
          </c:tx>
          <c:spPr>
            <a:ln w="12700" cap="rnd" cmpd="sng" algn="ctr">
              <a:solidFill>
                <a:schemeClr val="dk1">
                  <a:tint val="75000"/>
                </a:schemeClr>
              </a:solidFill>
              <a:prstDash val="dash"/>
              <a:round/>
            </a:ln>
            <a:effectLst/>
          </c:spPr>
          <c:marker>
            <c:symbol val="none"/>
          </c:marker>
          <c:cat>
            <c:numRef>
              <c:f>[0]!M1_X</c:f>
              <c:numCache>
                <c:formatCode>dd\-mmm\-yyyy</c:formatCode>
                <c:ptCount val="260"/>
              </c:numCache>
            </c:numRef>
          </c:cat>
          <c:val>
            <c:numRef>
              <c:f>[0]!M1_Med</c:f>
              <c:numCache>
                <c:formatCode>0.0</c:formatCode>
                <c:ptCount val="260"/>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c:v>0</c:v>
                </c:pt>
                <c:pt idx="38">
                  <c:v>0</c:v>
                </c:pt>
                <c:pt idx="39">
                  <c:v>0</c:v>
                </c:pt>
                <c:pt idx="40">
                  <c:v>0</c:v>
                </c:pt>
                <c:pt idx="41">
                  <c:v>0</c:v>
                </c:pt>
                <c:pt idx="42">
                  <c:v>0</c:v>
                </c:pt>
                <c:pt idx="43">
                  <c:v>0</c:v>
                </c:pt>
                <c:pt idx="44">
                  <c:v>0</c:v>
                </c:pt>
                <c:pt idx="45">
                  <c:v>0</c:v>
                </c:pt>
                <c:pt idx="46">
                  <c:v>0</c:v>
                </c:pt>
                <c:pt idx="47">
                  <c:v>0</c:v>
                </c:pt>
                <c:pt idx="48">
                  <c:v>0</c:v>
                </c:pt>
                <c:pt idx="49">
                  <c:v>0</c:v>
                </c:pt>
                <c:pt idx="50">
                  <c:v>0</c:v>
                </c:pt>
                <c:pt idx="51">
                  <c:v>0</c:v>
                </c:pt>
                <c:pt idx="52">
                  <c:v>0</c:v>
                </c:pt>
                <c:pt idx="53">
                  <c:v>0</c:v>
                </c:pt>
                <c:pt idx="54">
                  <c:v>0</c:v>
                </c:pt>
                <c:pt idx="55">
                  <c:v>0</c:v>
                </c:pt>
                <c:pt idx="56">
                  <c:v>0</c:v>
                </c:pt>
                <c:pt idx="57">
                  <c:v>0</c:v>
                </c:pt>
                <c:pt idx="58">
                  <c:v>0</c:v>
                </c:pt>
                <c:pt idx="59">
                  <c:v>0</c:v>
                </c:pt>
                <c:pt idx="60">
                  <c:v>0</c:v>
                </c:pt>
                <c:pt idx="61">
                  <c:v>0</c:v>
                </c:pt>
                <c:pt idx="62">
                  <c:v>0</c:v>
                </c:pt>
                <c:pt idx="63">
                  <c:v>0</c:v>
                </c:pt>
                <c:pt idx="64">
                  <c:v>0</c:v>
                </c:pt>
                <c:pt idx="65">
                  <c:v>0</c:v>
                </c:pt>
                <c:pt idx="66">
                  <c:v>0</c:v>
                </c:pt>
                <c:pt idx="67">
                  <c:v>0</c:v>
                </c:pt>
                <c:pt idx="68">
                  <c:v>0</c:v>
                </c:pt>
                <c:pt idx="69">
                  <c:v>0</c:v>
                </c:pt>
                <c:pt idx="70">
                  <c:v>0</c:v>
                </c:pt>
                <c:pt idx="71">
                  <c:v>0</c:v>
                </c:pt>
                <c:pt idx="72">
                  <c:v>0</c:v>
                </c:pt>
                <c:pt idx="73">
                  <c:v>0</c:v>
                </c:pt>
                <c:pt idx="74">
                  <c:v>0</c:v>
                </c:pt>
                <c:pt idx="75">
                  <c:v>0</c:v>
                </c:pt>
                <c:pt idx="76">
                  <c:v>0</c:v>
                </c:pt>
                <c:pt idx="77">
                  <c:v>0</c:v>
                </c:pt>
                <c:pt idx="78">
                  <c:v>0</c:v>
                </c:pt>
                <c:pt idx="79">
                  <c:v>0</c:v>
                </c:pt>
                <c:pt idx="80">
                  <c:v>0</c:v>
                </c:pt>
                <c:pt idx="81">
                  <c:v>0</c:v>
                </c:pt>
                <c:pt idx="82">
                  <c:v>0</c:v>
                </c:pt>
                <c:pt idx="83">
                  <c:v>0</c:v>
                </c:pt>
                <c:pt idx="84">
                  <c:v>0</c:v>
                </c:pt>
                <c:pt idx="85">
                  <c:v>0</c:v>
                </c:pt>
                <c:pt idx="86">
                  <c:v>0</c:v>
                </c:pt>
                <c:pt idx="87">
                  <c:v>0</c:v>
                </c:pt>
                <c:pt idx="88">
                  <c:v>0</c:v>
                </c:pt>
                <c:pt idx="89">
                  <c:v>0</c:v>
                </c:pt>
                <c:pt idx="90">
                  <c:v>0</c:v>
                </c:pt>
                <c:pt idx="91">
                  <c:v>0</c:v>
                </c:pt>
                <c:pt idx="92">
                  <c:v>0</c:v>
                </c:pt>
                <c:pt idx="93">
                  <c:v>0</c:v>
                </c:pt>
                <c:pt idx="94">
                  <c:v>0</c:v>
                </c:pt>
                <c:pt idx="95">
                  <c:v>0</c:v>
                </c:pt>
                <c:pt idx="96">
                  <c:v>0</c:v>
                </c:pt>
                <c:pt idx="97">
                  <c:v>0</c:v>
                </c:pt>
                <c:pt idx="98">
                  <c:v>0</c:v>
                </c:pt>
                <c:pt idx="99">
                  <c:v>0</c:v>
                </c:pt>
                <c:pt idx="100">
                  <c:v>0</c:v>
                </c:pt>
                <c:pt idx="101">
                  <c:v>0</c:v>
                </c:pt>
                <c:pt idx="102">
                  <c:v>0</c:v>
                </c:pt>
                <c:pt idx="103">
                  <c:v>0</c:v>
                </c:pt>
                <c:pt idx="104">
                  <c:v>0</c:v>
                </c:pt>
                <c:pt idx="105">
                  <c:v>0</c:v>
                </c:pt>
                <c:pt idx="106">
                  <c:v>0</c:v>
                </c:pt>
                <c:pt idx="107">
                  <c:v>0</c:v>
                </c:pt>
                <c:pt idx="108">
                  <c:v>0</c:v>
                </c:pt>
                <c:pt idx="109">
                  <c:v>0</c:v>
                </c:pt>
                <c:pt idx="110">
                  <c:v>0</c:v>
                </c:pt>
                <c:pt idx="111">
                  <c:v>0</c:v>
                </c:pt>
                <c:pt idx="112">
                  <c:v>0</c:v>
                </c:pt>
                <c:pt idx="113">
                  <c:v>0</c:v>
                </c:pt>
                <c:pt idx="114">
                  <c:v>0</c:v>
                </c:pt>
                <c:pt idx="115">
                  <c:v>0</c:v>
                </c:pt>
                <c:pt idx="116">
                  <c:v>0</c:v>
                </c:pt>
                <c:pt idx="117">
                  <c:v>0</c:v>
                </c:pt>
                <c:pt idx="118">
                  <c:v>0</c:v>
                </c:pt>
                <c:pt idx="119">
                  <c:v>0</c:v>
                </c:pt>
                <c:pt idx="120">
                  <c:v>0</c:v>
                </c:pt>
                <c:pt idx="121">
                  <c:v>0</c:v>
                </c:pt>
                <c:pt idx="122">
                  <c:v>0</c:v>
                </c:pt>
                <c:pt idx="123">
                  <c:v>0</c:v>
                </c:pt>
                <c:pt idx="124">
                  <c:v>0</c:v>
                </c:pt>
                <c:pt idx="125">
                  <c:v>0</c:v>
                </c:pt>
                <c:pt idx="126">
                  <c:v>0</c:v>
                </c:pt>
                <c:pt idx="127">
                  <c:v>0</c:v>
                </c:pt>
                <c:pt idx="128">
                  <c:v>0</c:v>
                </c:pt>
                <c:pt idx="129">
                  <c:v>0</c:v>
                </c:pt>
                <c:pt idx="130">
                  <c:v>0</c:v>
                </c:pt>
                <c:pt idx="131">
                  <c:v>0</c:v>
                </c:pt>
                <c:pt idx="132">
                  <c:v>0</c:v>
                </c:pt>
                <c:pt idx="133">
                  <c:v>0</c:v>
                </c:pt>
                <c:pt idx="134">
                  <c:v>0</c:v>
                </c:pt>
                <c:pt idx="135">
                  <c:v>0</c:v>
                </c:pt>
                <c:pt idx="136">
                  <c:v>0</c:v>
                </c:pt>
                <c:pt idx="137">
                  <c:v>0</c:v>
                </c:pt>
                <c:pt idx="138">
                  <c:v>0</c:v>
                </c:pt>
                <c:pt idx="139">
                  <c:v>0</c:v>
                </c:pt>
                <c:pt idx="140">
                  <c:v>0</c:v>
                </c:pt>
                <c:pt idx="141">
                  <c:v>0</c:v>
                </c:pt>
                <c:pt idx="142">
                  <c:v>0</c:v>
                </c:pt>
                <c:pt idx="143">
                  <c:v>0</c:v>
                </c:pt>
                <c:pt idx="144">
                  <c:v>0</c:v>
                </c:pt>
                <c:pt idx="145">
                  <c:v>0</c:v>
                </c:pt>
                <c:pt idx="146">
                  <c:v>0</c:v>
                </c:pt>
                <c:pt idx="147">
                  <c:v>0</c:v>
                </c:pt>
                <c:pt idx="148">
                  <c:v>0</c:v>
                </c:pt>
                <c:pt idx="149">
                  <c:v>0</c:v>
                </c:pt>
                <c:pt idx="150">
                  <c:v>0</c:v>
                </c:pt>
                <c:pt idx="151">
                  <c:v>0</c:v>
                </c:pt>
                <c:pt idx="152">
                  <c:v>0</c:v>
                </c:pt>
                <c:pt idx="153">
                  <c:v>0</c:v>
                </c:pt>
                <c:pt idx="154">
                  <c:v>0</c:v>
                </c:pt>
                <c:pt idx="155">
                  <c:v>0</c:v>
                </c:pt>
                <c:pt idx="156">
                  <c:v>0</c:v>
                </c:pt>
                <c:pt idx="157">
                  <c:v>0</c:v>
                </c:pt>
                <c:pt idx="158">
                  <c:v>0</c:v>
                </c:pt>
                <c:pt idx="159">
                  <c:v>0</c:v>
                </c:pt>
                <c:pt idx="160">
                  <c:v>0</c:v>
                </c:pt>
                <c:pt idx="161">
                  <c:v>0</c:v>
                </c:pt>
                <c:pt idx="162">
                  <c:v>0</c:v>
                </c:pt>
                <c:pt idx="163">
                  <c:v>0</c:v>
                </c:pt>
                <c:pt idx="164">
                  <c:v>0</c:v>
                </c:pt>
                <c:pt idx="165">
                  <c:v>0</c:v>
                </c:pt>
                <c:pt idx="166">
                  <c:v>0</c:v>
                </c:pt>
                <c:pt idx="167">
                  <c:v>0</c:v>
                </c:pt>
                <c:pt idx="168">
                  <c:v>0</c:v>
                </c:pt>
                <c:pt idx="169">
                  <c:v>0</c:v>
                </c:pt>
                <c:pt idx="170">
                  <c:v>0</c:v>
                </c:pt>
                <c:pt idx="171">
                  <c:v>0</c:v>
                </c:pt>
                <c:pt idx="172">
                  <c:v>0</c:v>
                </c:pt>
                <c:pt idx="173">
                  <c:v>0</c:v>
                </c:pt>
                <c:pt idx="174">
                  <c:v>0</c:v>
                </c:pt>
                <c:pt idx="175">
                  <c:v>0</c:v>
                </c:pt>
                <c:pt idx="176">
                  <c:v>0</c:v>
                </c:pt>
                <c:pt idx="177">
                  <c:v>0</c:v>
                </c:pt>
                <c:pt idx="178">
                  <c:v>0</c:v>
                </c:pt>
                <c:pt idx="179">
                  <c:v>0</c:v>
                </c:pt>
                <c:pt idx="180">
                  <c:v>0</c:v>
                </c:pt>
                <c:pt idx="181">
                  <c:v>0</c:v>
                </c:pt>
                <c:pt idx="182">
                  <c:v>0</c:v>
                </c:pt>
                <c:pt idx="183">
                  <c:v>0</c:v>
                </c:pt>
                <c:pt idx="184">
                  <c:v>0</c:v>
                </c:pt>
                <c:pt idx="185">
                  <c:v>0</c:v>
                </c:pt>
                <c:pt idx="186">
                  <c:v>0</c:v>
                </c:pt>
                <c:pt idx="187">
                  <c:v>0</c:v>
                </c:pt>
                <c:pt idx="188">
                  <c:v>0</c:v>
                </c:pt>
                <c:pt idx="189">
                  <c:v>0</c:v>
                </c:pt>
                <c:pt idx="190">
                  <c:v>0</c:v>
                </c:pt>
                <c:pt idx="191">
                  <c:v>0</c:v>
                </c:pt>
                <c:pt idx="192">
                  <c:v>0</c:v>
                </c:pt>
                <c:pt idx="193">
                  <c:v>0</c:v>
                </c:pt>
                <c:pt idx="194">
                  <c:v>0</c:v>
                </c:pt>
                <c:pt idx="195">
                  <c:v>0</c:v>
                </c:pt>
                <c:pt idx="196">
                  <c:v>0</c:v>
                </c:pt>
                <c:pt idx="197">
                  <c:v>0</c:v>
                </c:pt>
                <c:pt idx="198">
                  <c:v>0</c:v>
                </c:pt>
                <c:pt idx="199">
                  <c:v>0</c:v>
                </c:pt>
                <c:pt idx="200">
                  <c:v>0</c:v>
                </c:pt>
                <c:pt idx="201">
                  <c:v>0</c:v>
                </c:pt>
                <c:pt idx="202">
                  <c:v>0</c:v>
                </c:pt>
                <c:pt idx="203">
                  <c:v>0</c:v>
                </c:pt>
                <c:pt idx="204">
                  <c:v>0</c:v>
                </c:pt>
                <c:pt idx="205">
                  <c:v>0</c:v>
                </c:pt>
                <c:pt idx="206">
                  <c:v>0</c:v>
                </c:pt>
                <c:pt idx="207">
                  <c:v>0</c:v>
                </c:pt>
                <c:pt idx="208">
                  <c:v>0</c:v>
                </c:pt>
                <c:pt idx="209">
                  <c:v>0</c:v>
                </c:pt>
                <c:pt idx="210">
                  <c:v>0</c:v>
                </c:pt>
                <c:pt idx="211">
                  <c:v>0</c:v>
                </c:pt>
                <c:pt idx="212">
                  <c:v>0</c:v>
                </c:pt>
                <c:pt idx="213">
                  <c:v>0</c:v>
                </c:pt>
                <c:pt idx="214">
                  <c:v>0</c:v>
                </c:pt>
                <c:pt idx="215">
                  <c:v>0</c:v>
                </c:pt>
                <c:pt idx="216">
                  <c:v>0</c:v>
                </c:pt>
                <c:pt idx="217">
                  <c:v>0</c:v>
                </c:pt>
                <c:pt idx="218">
                  <c:v>0</c:v>
                </c:pt>
                <c:pt idx="219">
                  <c:v>0</c:v>
                </c:pt>
                <c:pt idx="220">
                  <c:v>0</c:v>
                </c:pt>
                <c:pt idx="221">
                  <c:v>0</c:v>
                </c:pt>
                <c:pt idx="222">
                  <c:v>0</c:v>
                </c:pt>
                <c:pt idx="223">
                  <c:v>0</c:v>
                </c:pt>
                <c:pt idx="224">
                  <c:v>0</c:v>
                </c:pt>
                <c:pt idx="225">
                  <c:v>0</c:v>
                </c:pt>
                <c:pt idx="226">
                  <c:v>0</c:v>
                </c:pt>
                <c:pt idx="227">
                  <c:v>0</c:v>
                </c:pt>
                <c:pt idx="228">
                  <c:v>0</c:v>
                </c:pt>
                <c:pt idx="229">
                  <c:v>0</c:v>
                </c:pt>
                <c:pt idx="230">
                  <c:v>0</c:v>
                </c:pt>
                <c:pt idx="231">
                  <c:v>0</c:v>
                </c:pt>
                <c:pt idx="232">
                  <c:v>0</c:v>
                </c:pt>
                <c:pt idx="233">
                  <c:v>0</c:v>
                </c:pt>
                <c:pt idx="234">
                  <c:v>0</c:v>
                </c:pt>
                <c:pt idx="235">
                  <c:v>0</c:v>
                </c:pt>
                <c:pt idx="236">
                  <c:v>0</c:v>
                </c:pt>
                <c:pt idx="237">
                  <c:v>0</c:v>
                </c:pt>
                <c:pt idx="238">
                  <c:v>0</c:v>
                </c:pt>
                <c:pt idx="239">
                  <c:v>0</c:v>
                </c:pt>
                <c:pt idx="240">
                  <c:v>0</c:v>
                </c:pt>
                <c:pt idx="241">
                  <c:v>0</c:v>
                </c:pt>
                <c:pt idx="242">
                  <c:v>0</c:v>
                </c:pt>
                <c:pt idx="243">
                  <c:v>0</c:v>
                </c:pt>
                <c:pt idx="244">
                  <c:v>0</c:v>
                </c:pt>
                <c:pt idx="245">
                  <c:v>0</c:v>
                </c:pt>
                <c:pt idx="246">
                  <c:v>0</c:v>
                </c:pt>
                <c:pt idx="247">
                  <c:v>0</c:v>
                </c:pt>
                <c:pt idx="248">
                  <c:v>0</c:v>
                </c:pt>
                <c:pt idx="249">
                  <c:v>0</c:v>
                </c:pt>
                <c:pt idx="250">
                  <c:v>0</c:v>
                </c:pt>
                <c:pt idx="251">
                  <c:v>0</c:v>
                </c:pt>
                <c:pt idx="252">
                  <c:v>0</c:v>
                </c:pt>
                <c:pt idx="253">
                  <c:v>0</c:v>
                </c:pt>
                <c:pt idx="254">
                  <c:v>0</c:v>
                </c:pt>
                <c:pt idx="255">
                  <c:v>0</c:v>
                </c:pt>
                <c:pt idx="256">
                  <c:v>0</c:v>
                </c:pt>
                <c:pt idx="257">
                  <c:v>0</c:v>
                </c:pt>
                <c:pt idx="258">
                  <c:v>0</c:v>
                </c:pt>
                <c:pt idx="259">
                  <c:v>0</c:v>
                </c:pt>
              </c:numCache>
            </c:numRef>
          </c:val>
          <c:smooth val="0"/>
          <c:extLst>
            <c:ext xmlns:c16="http://schemas.microsoft.com/office/drawing/2014/chart" uri="{C3380CC4-5D6E-409C-BE32-E72D297353CC}">
              <c16:uniqueId val="{00000000-96B9-4560-92BF-B0A9E9F8CA15}"/>
            </c:ext>
          </c:extLst>
        </c:ser>
        <c:ser>
          <c:idx val="1"/>
          <c:order val="1"/>
          <c:tx>
            <c:strRef>
              <c:f>'M1'!$G$3</c:f>
              <c:strCache>
                <c:ptCount val="1"/>
                <c:pt idx="0">
                  <c:v>All Visits</c:v>
                </c:pt>
              </c:strCache>
            </c:strRef>
          </c:tx>
          <c:spPr>
            <a:ln w="19050" cap="rnd" cmpd="sng" algn="ctr">
              <a:solidFill>
                <a:srgbClr val="5F5F5F"/>
              </a:solidFill>
              <a:prstDash val="solid"/>
              <a:round/>
            </a:ln>
            <a:effectLst/>
          </c:spPr>
          <c:marker>
            <c:symbol val="none"/>
          </c:marker>
          <c:cat>
            <c:numRef>
              <c:f>[0]!M1_X</c:f>
              <c:numCache>
                <c:formatCode>dd\-mmm\-yyyy</c:formatCode>
                <c:ptCount val="260"/>
              </c:numCache>
            </c:numRef>
          </c:cat>
          <c:val>
            <c:numRef>
              <c:f>[0]!M1_YCombo</c:f>
              <c:numCache>
                <c:formatCode>0</c:formatCode>
                <c:ptCount val="260"/>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pt idx="14">
                  <c:v>#N/A</c:v>
                </c:pt>
                <c:pt idx="15">
                  <c:v>#N/A</c:v>
                </c:pt>
                <c:pt idx="16">
                  <c:v>#N/A</c:v>
                </c:pt>
                <c:pt idx="17">
                  <c:v>#N/A</c:v>
                </c:pt>
                <c:pt idx="18">
                  <c:v>#N/A</c:v>
                </c:pt>
                <c:pt idx="19">
                  <c:v>#N/A</c:v>
                </c:pt>
                <c:pt idx="20">
                  <c:v>#N/A</c:v>
                </c:pt>
                <c:pt idx="21">
                  <c:v>#N/A</c:v>
                </c:pt>
                <c:pt idx="22">
                  <c:v>#N/A</c:v>
                </c:pt>
                <c:pt idx="23">
                  <c:v>#N/A</c:v>
                </c:pt>
                <c:pt idx="24">
                  <c:v>#N/A</c:v>
                </c:pt>
                <c:pt idx="25">
                  <c:v>#N/A</c:v>
                </c:pt>
                <c:pt idx="26">
                  <c:v>#N/A</c:v>
                </c:pt>
                <c:pt idx="27">
                  <c:v>#N/A</c:v>
                </c:pt>
                <c:pt idx="28">
                  <c:v>#N/A</c:v>
                </c:pt>
                <c:pt idx="29">
                  <c:v>#N/A</c:v>
                </c:pt>
                <c:pt idx="30">
                  <c:v>#N/A</c:v>
                </c:pt>
                <c:pt idx="31">
                  <c:v>#N/A</c:v>
                </c:pt>
                <c:pt idx="32">
                  <c:v>#N/A</c:v>
                </c:pt>
                <c:pt idx="33">
                  <c:v>#N/A</c:v>
                </c:pt>
                <c:pt idx="34">
                  <c:v>#N/A</c:v>
                </c:pt>
                <c:pt idx="35">
                  <c:v>#N/A</c:v>
                </c:pt>
                <c:pt idx="36">
                  <c:v>#N/A</c:v>
                </c:pt>
                <c:pt idx="37">
                  <c:v>#N/A</c:v>
                </c:pt>
                <c:pt idx="38">
                  <c:v>#N/A</c:v>
                </c:pt>
                <c:pt idx="39">
                  <c:v>#N/A</c:v>
                </c:pt>
                <c:pt idx="40">
                  <c:v>#N/A</c:v>
                </c:pt>
                <c:pt idx="41">
                  <c:v>#N/A</c:v>
                </c:pt>
                <c:pt idx="42">
                  <c:v>#N/A</c:v>
                </c:pt>
                <c:pt idx="43">
                  <c:v>#N/A</c:v>
                </c:pt>
                <c:pt idx="44">
                  <c:v>#N/A</c:v>
                </c:pt>
                <c:pt idx="45">
                  <c:v>#N/A</c:v>
                </c:pt>
                <c:pt idx="46">
                  <c:v>#N/A</c:v>
                </c:pt>
                <c:pt idx="47">
                  <c:v>#N/A</c:v>
                </c:pt>
                <c:pt idx="48">
                  <c:v>#N/A</c:v>
                </c:pt>
                <c:pt idx="49">
                  <c:v>#N/A</c:v>
                </c:pt>
                <c:pt idx="50">
                  <c:v>#N/A</c:v>
                </c:pt>
                <c:pt idx="51">
                  <c:v>#N/A</c:v>
                </c:pt>
                <c:pt idx="52">
                  <c:v>#N/A</c:v>
                </c:pt>
                <c:pt idx="53">
                  <c:v>#N/A</c:v>
                </c:pt>
                <c:pt idx="54">
                  <c:v>#N/A</c:v>
                </c:pt>
                <c:pt idx="55">
                  <c:v>#N/A</c:v>
                </c:pt>
                <c:pt idx="56">
                  <c:v>#N/A</c:v>
                </c:pt>
                <c:pt idx="57">
                  <c:v>#N/A</c:v>
                </c:pt>
                <c:pt idx="58">
                  <c:v>#N/A</c:v>
                </c:pt>
                <c:pt idx="59">
                  <c:v>#N/A</c:v>
                </c:pt>
                <c:pt idx="60">
                  <c:v>#N/A</c:v>
                </c:pt>
                <c:pt idx="61">
                  <c:v>#N/A</c:v>
                </c:pt>
                <c:pt idx="62">
                  <c:v>#N/A</c:v>
                </c:pt>
                <c:pt idx="63">
                  <c:v>#N/A</c:v>
                </c:pt>
                <c:pt idx="64">
                  <c:v>#N/A</c:v>
                </c:pt>
                <c:pt idx="65">
                  <c:v>#N/A</c:v>
                </c:pt>
                <c:pt idx="66">
                  <c:v>#N/A</c:v>
                </c:pt>
                <c:pt idx="67">
                  <c:v>#N/A</c:v>
                </c:pt>
                <c:pt idx="68">
                  <c:v>#N/A</c:v>
                </c:pt>
                <c:pt idx="69">
                  <c:v>#N/A</c:v>
                </c:pt>
                <c:pt idx="70">
                  <c:v>#N/A</c:v>
                </c:pt>
                <c:pt idx="71">
                  <c:v>#N/A</c:v>
                </c:pt>
                <c:pt idx="72">
                  <c:v>#N/A</c:v>
                </c:pt>
                <c:pt idx="73">
                  <c:v>#N/A</c:v>
                </c:pt>
                <c:pt idx="74">
                  <c:v>#N/A</c:v>
                </c:pt>
                <c:pt idx="75">
                  <c:v>#N/A</c:v>
                </c:pt>
                <c:pt idx="76">
                  <c:v>#N/A</c:v>
                </c:pt>
                <c:pt idx="77">
                  <c:v>#N/A</c:v>
                </c:pt>
                <c:pt idx="78">
                  <c:v>#N/A</c:v>
                </c:pt>
                <c:pt idx="79">
                  <c:v>#N/A</c:v>
                </c:pt>
                <c:pt idx="80">
                  <c:v>#N/A</c:v>
                </c:pt>
                <c:pt idx="81">
                  <c:v>#N/A</c:v>
                </c:pt>
                <c:pt idx="82">
                  <c:v>#N/A</c:v>
                </c:pt>
                <c:pt idx="83">
                  <c:v>#N/A</c:v>
                </c:pt>
                <c:pt idx="84">
                  <c:v>#N/A</c:v>
                </c:pt>
                <c:pt idx="85">
                  <c:v>#N/A</c:v>
                </c:pt>
                <c:pt idx="86">
                  <c:v>#N/A</c:v>
                </c:pt>
                <c:pt idx="87">
                  <c:v>#N/A</c:v>
                </c:pt>
                <c:pt idx="88">
                  <c:v>#N/A</c:v>
                </c:pt>
                <c:pt idx="89">
                  <c:v>#N/A</c:v>
                </c:pt>
                <c:pt idx="90">
                  <c:v>#N/A</c:v>
                </c:pt>
                <c:pt idx="91">
                  <c:v>#N/A</c:v>
                </c:pt>
                <c:pt idx="92">
                  <c:v>#N/A</c:v>
                </c:pt>
                <c:pt idx="93">
                  <c:v>#N/A</c:v>
                </c:pt>
                <c:pt idx="94">
                  <c:v>#N/A</c:v>
                </c:pt>
                <c:pt idx="95">
                  <c:v>#N/A</c:v>
                </c:pt>
                <c:pt idx="96">
                  <c:v>#N/A</c:v>
                </c:pt>
                <c:pt idx="97">
                  <c:v>#N/A</c:v>
                </c:pt>
                <c:pt idx="98">
                  <c:v>#N/A</c:v>
                </c:pt>
                <c:pt idx="99">
                  <c:v>#N/A</c:v>
                </c:pt>
                <c:pt idx="100">
                  <c:v>#N/A</c:v>
                </c:pt>
                <c:pt idx="101">
                  <c:v>#N/A</c:v>
                </c:pt>
                <c:pt idx="102">
                  <c:v>#N/A</c:v>
                </c:pt>
                <c:pt idx="103">
                  <c:v>#N/A</c:v>
                </c:pt>
                <c:pt idx="104">
                  <c:v>#N/A</c:v>
                </c:pt>
                <c:pt idx="105">
                  <c:v>#N/A</c:v>
                </c:pt>
                <c:pt idx="106">
                  <c:v>#N/A</c:v>
                </c:pt>
                <c:pt idx="107">
                  <c:v>#N/A</c:v>
                </c:pt>
                <c:pt idx="108">
                  <c:v>#N/A</c:v>
                </c:pt>
                <c:pt idx="109">
                  <c:v>#N/A</c:v>
                </c:pt>
                <c:pt idx="110">
                  <c:v>#N/A</c:v>
                </c:pt>
                <c:pt idx="111">
                  <c:v>#N/A</c:v>
                </c:pt>
                <c:pt idx="112">
                  <c:v>#N/A</c:v>
                </c:pt>
                <c:pt idx="113">
                  <c:v>#N/A</c:v>
                </c:pt>
                <c:pt idx="114">
                  <c:v>#N/A</c:v>
                </c:pt>
                <c:pt idx="115">
                  <c:v>#N/A</c:v>
                </c:pt>
                <c:pt idx="116">
                  <c:v>#N/A</c:v>
                </c:pt>
                <c:pt idx="117">
                  <c:v>#N/A</c:v>
                </c:pt>
                <c:pt idx="118">
                  <c:v>#N/A</c:v>
                </c:pt>
                <c:pt idx="119">
                  <c:v>#N/A</c:v>
                </c:pt>
                <c:pt idx="120">
                  <c:v>#N/A</c:v>
                </c:pt>
                <c:pt idx="121">
                  <c:v>#N/A</c:v>
                </c:pt>
                <c:pt idx="122">
                  <c:v>#N/A</c:v>
                </c:pt>
                <c:pt idx="123">
                  <c:v>#N/A</c:v>
                </c:pt>
                <c:pt idx="124">
                  <c:v>#N/A</c:v>
                </c:pt>
                <c:pt idx="125">
                  <c:v>#N/A</c:v>
                </c:pt>
                <c:pt idx="126">
                  <c:v>#N/A</c:v>
                </c:pt>
                <c:pt idx="127">
                  <c:v>#N/A</c:v>
                </c:pt>
                <c:pt idx="128">
                  <c:v>#N/A</c:v>
                </c:pt>
                <c:pt idx="129">
                  <c:v>#N/A</c:v>
                </c:pt>
                <c:pt idx="130">
                  <c:v>#N/A</c:v>
                </c:pt>
                <c:pt idx="131">
                  <c:v>#N/A</c:v>
                </c:pt>
                <c:pt idx="132">
                  <c:v>#N/A</c:v>
                </c:pt>
                <c:pt idx="133">
                  <c:v>#N/A</c:v>
                </c:pt>
                <c:pt idx="134">
                  <c:v>#N/A</c:v>
                </c:pt>
                <c:pt idx="135">
                  <c:v>#N/A</c:v>
                </c:pt>
                <c:pt idx="136">
                  <c:v>#N/A</c:v>
                </c:pt>
                <c:pt idx="137">
                  <c:v>#N/A</c:v>
                </c:pt>
                <c:pt idx="138">
                  <c:v>#N/A</c:v>
                </c:pt>
                <c:pt idx="139">
                  <c:v>#N/A</c:v>
                </c:pt>
                <c:pt idx="140">
                  <c:v>#N/A</c:v>
                </c:pt>
                <c:pt idx="141">
                  <c:v>#N/A</c:v>
                </c:pt>
                <c:pt idx="142">
                  <c:v>#N/A</c:v>
                </c:pt>
                <c:pt idx="143">
                  <c:v>#N/A</c:v>
                </c:pt>
                <c:pt idx="144">
                  <c:v>#N/A</c:v>
                </c:pt>
                <c:pt idx="145">
                  <c:v>#N/A</c:v>
                </c:pt>
                <c:pt idx="146">
                  <c:v>#N/A</c:v>
                </c:pt>
                <c:pt idx="147">
                  <c:v>#N/A</c:v>
                </c:pt>
                <c:pt idx="148">
                  <c:v>#N/A</c:v>
                </c:pt>
                <c:pt idx="149">
                  <c:v>#N/A</c:v>
                </c:pt>
                <c:pt idx="150">
                  <c:v>#N/A</c:v>
                </c:pt>
                <c:pt idx="151">
                  <c:v>#N/A</c:v>
                </c:pt>
                <c:pt idx="152">
                  <c:v>#N/A</c:v>
                </c:pt>
                <c:pt idx="153">
                  <c:v>#N/A</c:v>
                </c:pt>
                <c:pt idx="154">
                  <c:v>#N/A</c:v>
                </c:pt>
                <c:pt idx="155">
                  <c:v>#N/A</c:v>
                </c:pt>
                <c:pt idx="156">
                  <c:v>#N/A</c:v>
                </c:pt>
                <c:pt idx="157">
                  <c:v>#N/A</c:v>
                </c:pt>
                <c:pt idx="158">
                  <c:v>#N/A</c:v>
                </c:pt>
                <c:pt idx="159">
                  <c:v>#N/A</c:v>
                </c:pt>
                <c:pt idx="160">
                  <c:v>#N/A</c:v>
                </c:pt>
                <c:pt idx="161">
                  <c:v>#N/A</c:v>
                </c:pt>
                <c:pt idx="162">
                  <c:v>#N/A</c:v>
                </c:pt>
                <c:pt idx="163">
                  <c:v>#N/A</c:v>
                </c:pt>
                <c:pt idx="164">
                  <c:v>#N/A</c:v>
                </c:pt>
                <c:pt idx="165">
                  <c:v>#N/A</c:v>
                </c:pt>
                <c:pt idx="166">
                  <c:v>#N/A</c:v>
                </c:pt>
                <c:pt idx="167">
                  <c:v>#N/A</c:v>
                </c:pt>
                <c:pt idx="168">
                  <c:v>#N/A</c:v>
                </c:pt>
                <c:pt idx="169">
                  <c:v>#N/A</c:v>
                </c:pt>
                <c:pt idx="170">
                  <c:v>#N/A</c:v>
                </c:pt>
                <c:pt idx="171">
                  <c:v>#N/A</c:v>
                </c:pt>
                <c:pt idx="172">
                  <c:v>#N/A</c:v>
                </c:pt>
                <c:pt idx="173">
                  <c:v>#N/A</c:v>
                </c:pt>
                <c:pt idx="174">
                  <c:v>#N/A</c:v>
                </c:pt>
                <c:pt idx="175">
                  <c:v>#N/A</c:v>
                </c:pt>
                <c:pt idx="176">
                  <c:v>#N/A</c:v>
                </c:pt>
                <c:pt idx="177">
                  <c:v>#N/A</c:v>
                </c:pt>
                <c:pt idx="178">
                  <c:v>#N/A</c:v>
                </c:pt>
                <c:pt idx="179">
                  <c:v>#N/A</c:v>
                </c:pt>
                <c:pt idx="180">
                  <c:v>#N/A</c:v>
                </c:pt>
                <c:pt idx="181">
                  <c:v>#N/A</c:v>
                </c:pt>
                <c:pt idx="182">
                  <c:v>#N/A</c:v>
                </c:pt>
                <c:pt idx="183">
                  <c:v>#N/A</c:v>
                </c:pt>
                <c:pt idx="184">
                  <c:v>#N/A</c:v>
                </c:pt>
                <c:pt idx="185">
                  <c:v>#N/A</c:v>
                </c:pt>
                <c:pt idx="186">
                  <c:v>#N/A</c:v>
                </c:pt>
                <c:pt idx="187">
                  <c:v>#N/A</c:v>
                </c:pt>
                <c:pt idx="188">
                  <c:v>#N/A</c:v>
                </c:pt>
                <c:pt idx="189">
                  <c:v>#N/A</c:v>
                </c:pt>
                <c:pt idx="190">
                  <c:v>#N/A</c:v>
                </c:pt>
                <c:pt idx="191">
                  <c:v>#N/A</c:v>
                </c:pt>
                <c:pt idx="192">
                  <c:v>#N/A</c:v>
                </c:pt>
                <c:pt idx="193">
                  <c:v>#N/A</c:v>
                </c:pt>
                <c:pt idx="194">
                  <c:v>#N/A</c:v>
                </c:pt>
                <c:pt idx="195">
                  <c:v>#N/A</c:v>
                </c:pt>
                <c:pt idx="196">
                  <c:v>#N/A</c:v>
                </c:pt>
                <c:pt idx="197">
                  <c:v>#N/A</c:v>
                </c:pt>
                <c:pt idx="198">
                  <c:v>#N/A</c:v>
                </c:pt>
                <c:pt idx="199">
                  <c:v>#N/A</c:v>
                </c:pt>
                <c:pt idx="200">
                  <c:v>#N/A</c:v>
                </c:pt>
                <c:pt idx="201">
                  <c:v>#N/A</c:v>
                </c:pt>
                <c:pt idx="202">
                  <c:v>#N/A</c:v>
                </c:pt>
                <c:pt idx="203">
                  <c:v>#N/A</c:v>
                </c:pt>
                <c:pt idx="204">
                  <c:v>#N/A</c:v>
                </c:pt>
                <c:pt idx="205">
                  <c:v>#N/A</c:v>
                </c:pt>
                <c:pt idx="206">
                  <c:v>#N/A</c:v>
                </c:pt>
                <c:pt idx="207">
                  <c:v>#N/A</c:v>
                </c:pt>
                <c:pt idx="208">
                  <c:v>#N/A</c:v>
                </c:pt>
                <c:pt idx="209">
                  <c:v>#N/A</c:v>
                </c:pt>
                <c:pt idx="210">
                  <c:v>#N/A</c:v>
                </c:pt>
                <c:pt idx="211">
                  <c:v>#N/A</c:v>
                </c:pt>
                <c:pt idx="212">
                  <c:v>#N/A</c:v>
                </c:pt>
                <c:pt idx="213">
                  <c:v>#N/A</c:v>
                </c:pt>
                <c:pt idx="214">
                  <c:v>#N/A</c:v>
                </c:pt>
                <c:pt idx="215">
                  <c:v>#N/A</c:v>
                </c:pt>
                <c:pt idx="216">
                  <c:v>#N/A</c:v>
                </c:pt>
                <c:pt idx="217">
                  <c:v>#N/A</c:v>
                </c:pt>
                <c:pt idx="218">
                  <c:v>#N/A</c:v>
                </c:pt>
                <c:pt idx="219">
                  <c:v>#N/A</c:v>
                </c:pt>
                <c:pt idx="220">
                  <c:v>#N/A</c:v>
                </c:pt>
                <c:pt idx="221">
                  <c:v>#N/A</c:v>
                </c:pt>
                <c:pt idx="222">
                  <c:v>#N/A</c:v>
                </c:pt>
                <c:pt idx="223">
                  <c:v>#N/A</c:v>
                </c:pt>
                <c:pt idx="224">
                  <c:v>#N/A</c:v>
                </c:pt>
                <c:pt idx="225">
                  <c:v>#N/A</c:v>
                </c:pt>
                <c:pt idx="226">
                  <c:v>#N/A</c:v>
                </c:pt>
                <c:pt idx="227">
                  <c:v>#N/A</c:v>
                </c:pt>
                <c:pt idx="228">
                  <c:v>#N/A</c:v>
                </c:pt>
                <c:pt idx="229">
                  <c:v>#N/A</c:v>
                </c:pt>
                <c:pt idx="230">
                  <c:v>#N/A</c:v>
                </c:pt>
                <c:pt idx="231">
                  <c:v>#N/A</c:v>
                </c:pt>
                <c:pt idx="232">
                  <c:v>#N/A</c:v>
                </c:pt>
                <c:pt idx="233">
                  <c:v>#N/A</c:v>
                </c:pt>
                <c:pt idx="234">
                  <c:v>#N/A</c:v>
                </c:pt>
                <c:pt idx="235">
                  <c:v>#N/A</c:v>
                </c:pt>
                <c:pt idx="236">
                  <c:v>#N/A</c:v>
                </c:pt>
                <c:pt idx="237">
                  <c:v>#N/A</c:v>
                </c:pt>
                <c:pt idx="238">
                  <c:v>#N/A</c:v>
                </c:pt>
                <c:pt idx="239">
                  <c:v>#N/A</c:v>
                </c:pt>
                <c:pt idx="240">
                  <c:v>#N/A</c:v>
                </c:pt>
                <c:pt idx="241">
                  <c:v>#N/A</c:v>
                </c:pt>
                <c:pt idx="242">
                  <c:v>#N/A</c:v>
                </c:pt>
                <c:pt idx="243">
                  <c:v>#N/A</c:v>
                </c:pt>
                <c:pt idx="244">
                  <c:v>#N/A</c:v>
                </c:pt>
                <c:pt idx="245">
                  <c:v>#N/A</c:v>
                </c:pt>
                <c:pt idx="246">
                  <c:v>#N/A</c:v>
                </c:pt>
                <c:pt idx="247">
                  <c:v>#N/A</c:v>
                </c:pt>
                <c:pt idx="248">
                  <c:v>#N/A</c:v>
                </c:pt>
                <c:pt idx="249">
                  <c:v>#N/A</c:v>
                </c:pt>
                <c:pt idx="250">
                  <c:v>#N/A</c:v>
                </c:pt>
                <c:pt idx="251">
                  <c:v>#N/A</c:v>
                </c:pt>
                <c:pt idx="252">
                  <c:v>#N/A</c:v>
                </c:pt>
                <c:pt idx="253">
                  <c:v>#N/A</c:v>
                </c:pt>
                <c:pt idx="254">
                  <c:v>#N/A</c:v>
                </c:pt>
                <c:pt idx="255">
                  <c:v>#N/A</c:v>
                </c:pt>
                <c:pt idx="256">
                  <c:v>#N/A</c:v>
                </c:pt>
                <c:pt idx="257">
                  <c:v>#N/A</c:v>
                </c:pt>
                <c:pt idx="258">
                  <c:v>#N/A</c:v>
                </c:pt>
                <c:pt idx="259">
                  <c:v>#N/A</c:v>
                </c:pt>
              </c:numCache>
            </c:numRef>
          </c:val>
          <c:smooth val="0"/>
          <c:extLst>
            <c:ext xmlns:c16="http://schemas.microsoft.com/office/drawing/2014/chart" uri="{C3380CC4-5D6E-409C-BE32-E72D297353CC}">
              <c16:uniqueId val="{00000001-96B9-4560-92BF-B0A9E9F8CA15}"/>
            </c:ext>
          </c:extLst>
        </c:ser>
        <c:dLbls>
          <c:showLegendKey val="0"/>
          <c:showVal val="0"/>
          <c:showCatName val="0"/>
          <c:showSerName val="0"/>
          <c:showPercent val="0"/>
          <c:showBubbleSize val="0"/>
        </c:dLbls>
        <c:smooth val="0"/>
        <c:axId val="1253969471"/>
        <c:axId val="1253964063"/>
      </c:lineChart>
      <c:catAx>
        <c:axId val="1253969471"/>
        <c:scaling>
          <c:orientation val="minMax"/>
        </c:scaling>
        <c:delete val="0"/>
        <c:axPos val="b"/>
        <c:numFmt formatCode="mmm" sourceLinked="0"/>
        <c:majorTickMark val="out"/>
        <c:minorTickMark val="none"/>
        <c:tickLblPos val="nextTo"/>
        <c:spPr>
          <a:noFill/>
          <a:ln w="6350" cap="flat" cmpd="sng" algn="ctr">
            <a:solidFill>
              <a:schemeClr val="tx1">
                <a:tint val="75000"/>
              </a:schemeClr>
            </a:solidFill>
            <a:prstDash val="solid"/>
            <a:round/>
          </a:ln>
          <a:effectLst/>
        </c:spPr>
        <c:txPr>
          <a:bodyPr rot="-600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crossAx val="1253964063"/>
        <c:crosses val="autoZero"/>
        <c:auto val="1"/>
        <c:lblAlgn val="ctr"/>
        <c:lblOffset val="100"/>
        <c:noMultiLvlLbl val="1"/>
      </c:catAx>
      <c:valAx>
        <c:axId val="1253964063"/>
        <c:scaling>
          <c:orientation val="minMax"/>
        </c:scaling>
        <c:delete val="0"/>
        <c:axPos val="l"/>
        <c:numFmt formatCode="0" sourceLinked="0"/>
        <c:majorTickMark val="out"/>
        <c:minorTickMark val="none"/>
        <c:tickLblPos val="nextTo"/>
        <c:spPr>
          <a:noFill/>
          <a:ln w="6350" cap="flat" cmpd="sng" algn="ctr">
            <a:solidFill>
              <a:schemeClr val="bg1">
                <a:lumMod val="50000"/>
              </a:schemeClr>
            </a:solidFill>
            <a:prstDash val="solid"/>
            <a:round/>
          </a:ln>
          <a:effectLst/>
        </c:spPr>
        <c:txPr>
          <a:bodyPr rot="-600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crossAx val="1253969471"/>
        <c:crosses val="autoZero"/>
        <c:crossBetween val="midCat"/>
      </c:valAx>
      <c:spPr>
        <a:solidFill>
          <a:schemeClr val="bg1"/>
        </a:solidFill>
        <a:ln>
          <a:noFill/>
        </a:ln>
        <a:effectLst/>
      </c:spPr>
    </c:plotArea>
    <c:plotVisOnly val="1"/>
    <c:dispBlanksAs val="gap"/>
    <c:showDLblsOverMax val="0"/>
    <c:extLst/>
  </c:chart>
  <c:spPr>
    <a:solidFill>
      <a:schemeClr val="bg1"/>
    </a:solidFill>
    <a:ln w="9525" cap="flat" cmpd="sng" algn="ctr">
      <a:solidFill>
        <a:schemeClr val="bg1">
          <a:lumMod val="50000"/>
        </a:schemeClr>
      </a:solidFill>
      <a:prstDash val="solid"/>
      <a:round/>
    </a:ln>
    <a:effectLst/>
  </c:spPr>
  <c:txPr>
    <a:bodyPr/>
    <a:lstStyle/>
    <a:p>
      <a:pPr>
        <a:defRPr/>
      </a:pPr>
      <a:endParaRPr lang="en-US"/>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1"/>
    </mc:Choice>
    <mc:Fallback>
      <c:style val="1"/>
    </mc:Fallback>
  </mc:AlternateContent>
  <c:chart>
    <c:autoTitleDeleted val="1"/>
    <c:plotArea>
      <c:layout>
        <c:manualLayout>
          <c:layoutTarget val="inner"/>
          <c:xMode val="edge"/>
          <c:yMode val="edge"/>
          <c:x val="9.9871391076115479E-2"/>
          <c:y val="0.2"/>
          <c:w val="0.85429527559055118"/>
          <c:h val="0.68375853018372701"/>
        </c:manualLayout>
      </c:layout>
      <c:lineChart>
        <c:grouping val="standard"/>
        <c:varyColors val="0"/>
        <c:ser>
          <c:idx val="1"/>
          <c:order val="0"/>
          <c:tx>
            <c:strRef>
              <c:f>CollabEnvironment!$G$3</c:f>
              <c:strCache>
                <c:ptCount val="1"/>
                <c:pt idx="0">
                  <c:v>Median</c:v>
                </c:pt>
              </c:strCache>
            </c:strRef>
          </c:tx>
          <c:spPr>
            <a:ln w="12700" cap="rnd" cmpd="sng" algn="ctr">
              <a:solidFill>
                <a:schemeClr val="dk1">
                  <a:tint val="55000"/>
                </a:schemeClr>
              </a:solidFill>
              <a:prstDash val="dash"/>
              <a:round/>
            </a:ln>
            <a:effectLst/>
          </c:spPr>
          <c:marker>
            <c:symbol val="none"/>
          </c:marker>
          <c:cat>
            <c:numRef>
              <c:f>[0]!CE_X</c:f>
              <c:numCache>
                <c:formatCode>dd\-mmm\-yyyy</c:formatCode>
                <c:ptCount val="1"/>
                <c:pt idx="0">
                  <c:v>44958</c:v>
                </c:pt>
              </c:numCache>
            </c:numRef>
          </c:cat>
          <c:val>
            <c:numRef>
              <c:f>[0]!CE_Med</c:f>
              <c:numCache>
                <c:formatCode>0.0</c:formatCode>
                <c:ptCount val="1"/>
                <c:pt idx="0">
                  <c:v>0</c:v>
                </c:pt>
              </c:numCache>
            </c:numRef>
          </c:val>
          <c:smooth val="0"/>
          <c:extLst>
            <c:ext xmlns:c16="http://schemas.microsoft.com/office/drawing/2014/chart" uri="{C3380CC4-5D6E-409C-BE32-E72D297353CC}">
              <c16:uniqueId val="{00000000-B6FA-4650-9516-5A1FB51DD6AD}"/>
            </c:ext>
          </c:extLst>
        </c:ser>
        <c:ser>
          <c:idx val="0"/>
          <c:order val="1"/>
          <c:tx>
            <c:strRef>
              <c:f>CollabEnvironment!$J$5</c:f>
              <c:strCache>
                <c:ptCount val="1"/>
                <c:pt idx="0">
                  <c:v>Whiteboard Use</c:v>
                </c:pt>
              </c:strCache>
            </c:strRef>
          </c:tx>
          <c:spPr>
            <a:ln w="19050" cap="rnd" cmpd="sng" algn="ctr">
              <a:solidFill>
                <a:schemeClr val="dk1">
                  <a:tint val="88500"/>
                </a:schemeClr>
              </a:solidFill>
              <a:prstDash val="solid"/>
              <a:round/>
            </a:ln>
            <a:effectLst/>
          </c:spPr>
          <c:marker>
            <c:symbol val="none"/>
          </c:marker>
          <c:cat>
            <c:numRef>
              <c:f>[0]!CE_X</c:f>
              <c:numCache>
                <c:formatCode>dd\-mmm\-yyyy</c:formatCode>
                <c:ptCount val="1"/>
                <c:pt idx="0">
                  <c:v>44958</c:v>
                </c:pt>
              </c:numCache>
            </c:numRef>
          </c:cat>
          <c:val>
            <c:numRef>
              <c:f>[0]!CE_YMain</c:f>
              <c:numCache>
                <c:formatCode>General</c:formatCode>
                <c:ptCount val="1"/>
              </c:numCache>
            </c:numRef>
          </c:val>
          <c:smooth val="0"/>
          <c:extLst>
            <c:ext xmlns:c16="http://schemas.microsoft.com/office/drawing/2014/chart" uri="{C3380CC4-5D6E-409C-BE32-E72D297353CC}">
              <c16:uniqueId val="{00000001-B6FA-4650-9516-5A1FB51DD6AD}"/>
            </c:ext>
          </c:extLst>
        </c:ser>
        <c:dLbls>
          <c:showLegendKey val="0"/>
          <c:showVal val="0"/>
          <c:showCatName val="0"/>
          <c:showSerName val="0"/>
          <c:showPercent val="0"/>
          <c:showBubbleSize val="0"/>
        </c:dLbls>
        <c:smooth val="0"/>
        <c:axId val="1418724287"/>
        <c:axId val="1418728447"/>
      </c:lineChart>
      <c:dateAx>
        <c:axId val="1418724287"/>
        <c:scaling>
          <c:orientation val="minMax"/>
        </c:scaling>
        <c:delete val="0"/>
        <c:axPos val="b"/>
        <c:numFmt formatCode="mmm" sourceLinked="0"/>
        <c:majorTickMark val="out"/>
        <c:minorTickMark val="none"/>
        <c:tickLblPos val="nextTo"/>
        <c:spPr>
          <a:noFill/>
          <a:ln w="6350" cap="flat" cmpd="sng" algn="ctr">
            <a:solidFill>
              <a:schemeClr val="tx1">
                <a:tint val="75000"/>
              </a:schemeClr>
            </a:solidFill>
            <a:prstDash val="solid"/>
            <a:round/>
          </a:ln>
          <a:effectLst/>
        </c:spPr>
        <c:txPr>
          <a:bodyPr rot="-600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crossAx val="1418728447"/>
        <c:crosses val="autoZero"/>
        <c:auto val="1"/>
        <c:lblOffset val="100"/>
        <c:baseTimeUnit val="days"/>
        <c:majorUnit val="1"/>
        <c:majorTimeUnit val="months"/>
      </c:dateAx>
      <c:valAx>
        <c:axId val="1418728447"/>
        <c:scaling>
          <c:orientation val="minMax"/>
        </c:scaling>
        <c:delete val="0"/>
        <c:axPos val="l"/>
        <c:numFmt formatCode="General" sourceLinked="0"/>
        <c:majorTickMark val="out"/>
        <c:minorTickMark val="none"/>
        <c:tickLblPos val="nextTo"/>
        <c:spPr>
          <a:noFill/>
          <a:ln w="6350" cap="flat" cmpd="sng" algn="ctr">
            <a:solidFill>
              <a:schemeClr val="bg1">
                <a:lumMod val="50000"/>
              </a:schemeClr>
            </a:solidFill>
            <a:prstDash val="solid"/>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418724287"/>
        <c:crosses val="autoZero"/>
        <c:crossBetween val="midCat"/>
      </c:valAx>
      <c:spPr>
        <a:solidFill>
          <a:schemeClr val="bg1"/>
        </a:solidFill>
        <a:ln>
          <a:noFill/>
        </a:ln>
        <a:effectLst/>
      </c:spPr>
    </c:plotArea>
    <c:plotVisOnly val="1"/>
    <c:dispBlanksAs val="gap"/>
    <c:showDLblsOverMax val="0"/>
    <c:extLst/>
  </c:chart>
  <c:spPr>
    <a:solidFill>
      <a:schemeClr val="bg1"/>
    </a:solidFill>
    <a:ln w="6350" cap="flat" cmpd="sng" algn="ctr">
      <a:solidFill>
        <a:schemeClr val="tx1">
          <a:tint val="75000"/>
        </a:schemeClr>
      </a:solidFill>
      <a:prstDash val="solid"/>
      <a:round/>
    </a:ln>
    <a:effectLst/>
  </c:spPr>
  <c:txPr>
    <a:bodyPr/>
    <a:lstStyle/>
    <a:p>
      <a:pPr>
        <a:defRPr/>
      </a:pPr>
      <a:endParaRPr lang="en-US"/>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1"/>
    </mc:Choice>
    <mc:Fallback>
      <c:style val="1"/>
    </mc:Fallback>
  </mc:AlternateContent>
  <c:chart>
    <c:autoTitleDeleted val="1"/>
    <c:plotArea>
      <c:layout>
        <c:manualLayout>
          <c:layoutTarget val="inner"/>
          <c:xMode val="edge"/>
          <c:yMode val="edge"/>
          <c:x val="9.9871391076115479E-2"/>
          <c:y val="0.2"/>
          <c:w val="0.85429537653947107"/>
          <c:h val="0.68375853018372701"/>
        </c:manualLayout>
      </c:layout>
      <c:lineChart>
        <c:grouping val="standard"/>
        <c:varyColors val="0"/>
        <c:ser>
          <c:idx val="1"/>
          <c:order val="0"/>
          <c:tx>
            <c:strRef>
              <c:f>Efficiency!$G$3</c:f>
              <c:strCache>
                <c:ptCount val="1"/>
                <c:pt idx="0">
                  <c:v>Median</c:v>
                </c:pt>
              </c:strCache>
            </c:strRef>
          </c:tx>
          <c:spPr>
            <a:ln w="12700" cap="rnd" cmpd="sng" algn="ctr">
              <a:solidFill>
                <a:schemeClr val="dk1">
                  <a:tint val="55000"/>
                </a:schemeClr>
              </a:solidFill>
              <a:prstDash val="dash"/>
              <a:round/>
            </a:ln>
            <a:effectLst/>
          </c:spPr>
          <c:marker>
            <c:symbol val="none"/>
          </c:marker>
          <c:cat>
            <c:numRef>
              <c:f>[0]!EF_X</c:f>
              <c:numCache>
                <c:formatCode>dd\-mmm\-yyyy</c:formatCode>
                <c:ptCount val="1"/>
                <c:pt idx="0">
                  <c:v>44958</c:v>
                </c:pt>
              </c:numCache>
            </c:numRef>
          </c:cat>
          <c:val>
            <c:numRef>
              <c:f>[0]!EF_Med</c:f>
              <c:numCache>
                <c:formatCode>0.0</c:formatCode>
                <c:ptCount val="1"/>
                <c:pt idx="0">
                  <c:v>0</c:v>
                </c:pt>
              </c:numCache>
            </c:numRef>
          </c:val>
          <c:smooth val="0"/>
          <c:extLst>
            <c:ext xmlns:c16="http://schemas.microsoft.com/office/drawing/2014/chart" uri="{C3380CC4-5D6E-409C-BE32-E72D297353CC}">
              <c16:uniqueId val="{00000000-55BC-4EB1-A415-022BE80D3F19}"/>
            </c:ext>
          </c:extLst>
        </c:ser>
        <c:ser>
          <c:idx val="0"/>
          <c:order val="1"/>
          <c:tx>
            <c:strRef>
              <c:f>Efficiency!$J$5:$O$5</c:f>
              <c:strCache>
                <c:ptCount val="1"/>
                <c:pt idx="0">
                  <c:v>Round Robin ← Change measure to display on run chart below</c:v>
                </c:pt>
              </c:strCache>
            </c:strRef>
          </c:tx>
          <c:spPr>
            <a:ln w="19050" cap="rnd" cmpd="sng" algn="ctr">
              <a:solidFill>
                <a:schemeClr val="dk1">
                  <a:tint val="88500"/>
                </a:schemeClr>
              </a:solidFill>
              <a:prstDash val="solid"/>
              <a:round/>
            </a:ln>
            <a:effectLst/>
          </c:spPr>
          <c:marker>
            <c:symbol val="none"/>
          </c:marker>
          <c:cat>
            <c:numRef>
              <c:f>[0]!EF_X</c:f>
              <c:numCache>
                <c:formatCode>dd\-mmm\-yyyy</c:formatCode>
                <c:ptCount val="1"/>
                <c:pt idx="0">
                  <c:v>44958</c:v>
                </c:pt>
              </c:numCache>
            </c:numRef>
          </c:cat>
          <c:val>
            <c:numRef>
              <c:f>[0]!EF_YMain</c:f>
              <c:numCache>
                <c:formatCode>General</c:formatCode>
                <c:ptCount val="1"/>
              </c:numCache>
            </c:numRef>
          </c:val>
          <c:smooth val="0"/>
          <c:extLst>
            <c:ext xmlns:c16="http://schemas.microsoft.com/office/drawing/2014/chart" uri="{C3380CC4-5D6E-409C-BE32-E72D297353CC}">
              <c16:uniqueId val="{00000001-55BC-4EB1-A415-022BE80D3F19}"/>
            </c:ext>
          </c:extLst>
        </c:ser>
        <c:dLbls>
          <c:showLegendKey val="0"/>
          <c:showVal val="0"/>
          <c:showCatName val="0"/>
          <c:showSerName val="0"/>
          <c:showPercent val="0"/>
          <c:showBubbleSize val="0"/>
        </c:dLbls>
        <c:smooth val="0"/>
        <c:axId val="1418724287"/>
        <c:axId val="1418728447"/>
      </c:lineChart>
      <c:dateAx>
        <c:axId val="1418724287"/>
        <c:scaling>
          <c:orientation val="minMax"/>
        </c:scaling>
        <c:delete val="0"/>
        <c:axPos val="b"/>
        <c:numFmt formatCode="mmm" sourceLinked="0"/>
        <c:majorTickMark val="out"/>
        <c:minorTickMark val="none"/>
        <c:tickLblPos val="nextTo"/>
        <c:spPr>
          <a:noFill/>
          <a:ln w="6350" cap="flat" cmpd="sng" algn="ctr">
            <a:solidFill>
              <a:schemeClr val="tx1">
                <a:tint val="75000"/>
              </a:schemeClr>
            </a:solidFill>
            <a:prstDash val="solid"/>
            <a:round/>
          </a:ln>
          <a:effectLst/>
        </c:spPr>
        <c:txPr>
          <a:bodyPr rot="-600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crossAx val="1418728447"/>
        <c:crosses val="autoZero"/>
        <c:auto val="1"/>
        <c:lblOffset val="100"/>
        <c:baseTimeUnit val="days"/>
        <c:majorUnit val="1"/>
        <c:majorTimeUnit val="months"/>
      </c:dateAx>
      <c:valAx>
        <c:axId val="1418728447"/>
        <c:scaling>
          <c:orientation val="minMax"/>
        </c:scaling>
        <c:delete val="0"/>
        <c:axPos val="l"/>
        <c:numFmt formatCode="General" sourceLinked="0"/>
        <c:majorTickMark val="out"/>
        <c:minorTickMark val="none"/>
        <c:tickLblPos val="nextTo"/>
        <c:spPr>
          <a:noFill/>
          <a:ln w="6350" cap="flat" cmpd="sng" algn="ctr">
            <a:solidFill>
              <a:schemeClr val="bg1">
                <a:lumMod val="50000"/>
              </a:schemeClr>
            </a:solidFill>
            <a:prstDash val="solid"/>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418724287"/>
        <c:crosses val="autoZero"/>
        <c:crossBetween val="midCat"/>
      </c:valAx>
      <c:spPr>
        <a:solidFill>
          <a:schemeClr val="bg1"/>
        </a:solidFill>
        <a:ln>
          <a:noFill/>
        </a:ln>
        <a:effectLst/>
      </c:spPr>
    </c:plotArea>
    <c:plotVisOnly val="1"/>
    <c:dispBlanksAs val="gap"/>
    <c:showDLblsOverMax val="0"/>
    <c:extLst/>
  </c:chart>
  <c:spPr>
    <a:solidFill>
      <a:schemeClr val="bg1"/>
    </a:solidFill>
    <a:ln w="6350" cap="flat" cmpd="sng" algn="ctr">
      <a:solidFill>
        <a:schemeClr val="tx1">
          <a:tint val="75000"/>
        </a:schemeClr>
      </a:solidFill>
      <a:prstDash val="solid"/>
      <a:round/>
    </a:ln>
    <a:effectLst/>
  </c:spPr>
  <c:txPr>
    <a:bodyPr/>
    <a:lstStyle/>
    <a:p>
      <a:pPr>
        <a:defRPr/>
      </a:pPr>
      <a:endParaRPr lang="en-US"/>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1"/>
    </mc:Choice>
    <mc:Fallback>
      <c:style val="1"/>
    </mc:Fallback>
  </mc:AlternateContent>
  <c:chart>
    <c:autoTitleDeleted val="1"/>
    <c:plotArea>
      <c:layout>
        <c:manualLayout>
          <c:layoutTarget val="inner"/>
          <c:xMode val="edge"/>
          <c:yMode val="edge"/>
          <c:x val="9.9871391076115479E-2"/>
          <c:y val="0.2"/>
          <c:w val="0.84552728985799852"/>
          <c:h val="0.68375853018372701"/>
        </c:manualLayout>
      </c:layout>
      <c:lineChart>
        <c:grouping val="standard"/>
        <c:varyColors val="0"/>
        <c:ser>
          <c:idx val="1"/>
          <c:order val="0"/>
          <c:tx>
            <c:strRef>
              <c:f>Sustainability!$G$3</c:f>
              <c:strCache>
                <c:ptCount val="1"/>
                <c:pt idx="0">
                  <c:v>Median</c:v>
                </c:pt>
              </c:strCache>
            </c:strRef>
          </c:tx>
          <c:spPr>
            <a:ln w="12700" cap="rnd" cmpd="sng" algn="ctr">
              <a:solidFill>
                <a:schemeClr val="dk1">
                  <a:tint val="55000"/>
                </a:schemeClr>
              </a:solidFill>
              <a:prstDash val="dash"/>
              <a:round/>
            </a:ln>
            <a:effectLst/>
          </c:spPr>
          <c:marker>
            <c:symbol val="none"/>
          </c:marker>
          <c:cat>
            <c:numRef>
              <c:f>[0]!SU_X</c:f>
              <c:numCache>
                <c:formatCode>dd\-mmm\-yyyy</c:formatCode>
                <c:ptCount val="1"/>
                <c:pt idx="0">
                  <c:v>44958</c:v>
                </c:pt>
              </c:numCache>
            </c:numRef>
          </c:cat>
          <c:val>
            <c:numRef>
              <c:f>[0]!SU_Med</c:f>
              <c:numCache>
                <c:formatCode>0.0</c:formatCode>
                <c:ptCount val="1"/>
                <c:pt idx="0">
                  <c:v>0</c:v>
                </c:pt>
              </c:numCache>
            </c:numRef>
          </c:val>
          <c:smooth val="0"/>
          <c:extLst>
            <c:ext xmlns:c16="http://schemas.microsoft.com/office/drawing/2014/chart" uri="{C3380CC4-5D6E-409C-BE32-E72D297353CC}">
              <c16:uniqueId val="{00000000-934B-4012-A119-D02524E4F783}"/>
            </c:ext>
          </c:extLst>
        </c:ser>
        <c:ser>
          <c:idx val="0"/>
          <c:order val="1"/>
          <c:tx>
            <c:strRef>
              <c:f>Sustainability!$J$5</c:f>
              <c:strCache>
                <c:ptCount val="1"/>
                <c:pt idx="0">
                  <c:v>Financial Sustainability Tracking</c:v>
                </c:pt>
              </c:strCache>
            </c:strRef>
          </c:tx>
          <c:spPr>
            <a:ln w="19050" cap="rnd" cmpd="sng" algn="ctr">
              <a:solidFill>
                <a:schemeClr val="dk1">
                  <a:tint val="88500"/>
                </a:schemeClr>
              </a:solidFill>
              <a:prstDash val="solid"/>
              <a:round/>
            </a:ln>
            <a:effectLst/>
          </c:spPr>
          <c:marker>
            <c:symbol val="none"/>
          </c:marker>
          <c:cat>
            <c:numRef>
              <c:f>[0]!SU_X</c:f>
              <c:numCache>
                <c:formatCode>dd\-mmm\-yyyy</c:formatCode>
                <c:ptCount val="1"/>
                <c:pt idx="0">
                  <c:v>44958</c:v>
                </c:pt>
              </c:numCache>
            </c:numRef>
          </c:cat>
          <c:val>
            <c:numRef>
              <c:f>[0]!SU_YMain</c:f>
              <c:numCache>
                <c:formatCode>General</c:formatCode>
                <c:ptCount val="1"/>
              </c:numCache>
            </c:numRef>
          </c:val>
          <c:smooth val="0"/>
          <c:extLst>
            <c:ext xmlns:c16="http://schemas.microsoft.com/office/drawing/2014/chart" uri="{C3380CC4-5D6E-409C-BE32-E72D297353CC}">
              <c16:uniqueId val="{00000001-934B-4012-A119-D02524E4F783}"/>
            </c:ext>
          </c:extLst>
        </c:ser>
        <c:dLbls>
          <c:showLegendKey val="0"/>
          <c:showVal val="0"/>
          <c:showCatName val="0"/>
          <c:showSerName val="0"/>
          <c:showPercent val="0"/>
          <c:showBubbleSize val="0"/>
        </c:dLbls>
        <c:smooth val="0"/>
        <c:axId val="1418724287"/>
        <c:axId val="1418728447"/>
      </c:lineChart>
      <c:dateAx>
        <c:axId val="1418724287"/>
        <c:scaling>
          <c:orientation val="minMax"/>
        </c:scaling>
        <c:delete val="0"/>
        <c:axPos val="b"/>
        <c:numFmt formatCode="mmm" sourceLinked="0"/>
        <c:majorTickMark val="out"/>
        <c:minorTickMark val="none"/>
        <c:tickLblPos val="nextTo"/>
        <c:spPr>
          <a:noFill/>
          <a:ln w="6350" cap="flat" cmpd="sng" algn="ctr">
            <a:solidFill>
              <a:schemeClr val="tx1">
                <a:tint val="75000"/>
              </a:schemeClr>
            </a:solidFill>
            <a:prstDash val="solid"/>
            <a:round/>
          </a:ln>
          <a:effectLst/>
        </c:spPr>
        <c:txPr>
          <a:bodyPr rot="-600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crossAx val="1418728447"/>
        <c:crosses val="autoZero"/>
        <c:auto val="1"/>
        <c:lblOffset val="100"/>
        <c:baseTimeUnit val="days"/>
        <c:majorUnit val="1"/>
        <c:majorTimeUnit val="months"/>
      </c:dateAx>
      <c:valAx>
        <c:axId val="1418728447"/>
        <c:scaling>
          <c:orientation val="minMax"/>
        </c:scaling>
        <c:delete val="0"/>
        <c:axPos val="l"/>
        <c:numFmt formatCode="General" sourceLinked="0"/>
        <c:majorTickMark val="out"/>
        <c:minorTickMark val="none"/>
        <c:tickLblPos val="nextTo"/>
        <c:spPr>
          <a:noFill/>
          <a:ln w="6350" cap="flat" cmpd="sng" algn="ctr">
            <a:solidFill>
              <a:schemeClr val="bg1">
                <a:lumMod val="50000"/>
              </a:schemeClr>
            </a:solidFill>
            <a:prstDash val="solid"/>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418724287"/>
        <c:crosses val="autoZero"/>
        <c:crossBetween val="midCat"/>
      </c:valAx>
      <c:spPr>
        <a:solidFill>
          <a:schemeClr val="bg1"/>
        </a:solidFill>
        <a:ln>
          <a:noFill/>
        </a:ln>
        <a:effectLst/>
      </c:spPr>
    </c:plotArea>
    <c:plotVisOnly val="1"/>
    <c:dispBlanksAs val="gap"/>
    <c:showDLblsOverMax val="0"/>
    <c:extLst/>
  </c:chart>
  <c:spPr>
    <a:solidFill>
      <a:schemeClr val="bg1"/>
    </a:solidFill>
    <a:ln w="6350" cap="flat" cmpd="sng" algn="ctr">
      <a:solidFill>
        <a:schemeClr val="tx1">
          <a:tint val="75000"/>
        </a:schemeClr>
      </a:solidFill>
      <a:prstDash val="solid"/>
      <a:round/>
    </a:ln>
    <a:effectLst/>
  </c:spPr>
  <c:txPr>
    <a:bodyPr/>
    <a:lstStyle/>
    <a:p>
      <a:pPr>
        <a:defRPr/>
      </a:pPr>
      <a:endParaRPr lang="en-US"/>
    </a:p>
  </c:txPr>
  <c:printSettings>
    <c:headerFooter/>
    <c:pageMargins b="0.75" l="0.7" r="0.7" t="0.75" header="0.3" footer="0.3"/>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1"/>
    </mc:Choice>
    <mc:Fallback>
      <c:style val="1"/>
    </mc:Fallback>
  </mc:AlternateContent>
  <c:chart>
    <c:autoTitleDeleted val="1"/>
    <c:plotArea>
      <c:layout>
        <c:manualLayout>
          <c:layoutTarget val="inner"/>
          <c:xMode val="edge"/>
          <c:yMode val="edge"/>
          <c:x val="7.3680654974946316E-2"/>
          <c:y val="0.10475452410553945"/>
          <c:w val="0.90284268901871134"/>
          <c:h val="0.74769581433899712"/>
        </c:manualLayout>
      </c:layout>
      <c:lineChart>
        <c:grouping val="standard"/>
        <c:varyColors val="0"/>
        <c:ser>
          <c:idx val="2"/>
          <c:order val="0"/>
          <c:tx>
            <c:strRef>
              <c:f>'M1'!$H$3</c:f>
              <c:strCache>
                <c:ptCount val="1"/>
                <c:pt idx="0">
                  <c:v>Median</c:v>
                </c:pt>
              </c:strCache>
            </c:strRef>
          </c:tx>
          <c:spPr>
            <a:ln w="19050" cap="rnd" cmpd="sng" algn="ctr">
              <a:solidFill>
                <a:schemeClr val="dk1">
                  <a:tint val="75000"/>
                </a:schemeClr>
              </a:solidFill>
              <a:prstDash val="dash"/>
              <a:round/>
            </a:ln>
            <a:effectLst/>
          </c:spPr>
          <c:marker>
            <c:symbol val="none"/>
          </c:marker>
          <c:cat>
            <c:numRef>
              <c:f>[0]!M1_X</c:f>
              <c:numCache>
                <c:formatCode>dd\-mmm\-yyyy</c:formatCode>
                <c:ptCount val="260"/>
              </c:numCache>
            </c:numRef>
          </c:cat>
          <c:val>
            <c:numRef>
              <c:f>[0]!M1_Med</c:f>
              <c:numCache>
                <c:formatCode>0.0</c:formatCode>
                <c:ptCount val="260"/>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c:v>0</c:v>
                </c:pt>
                <c:pt idx="38">
                  <c:v>0</c:v>
                </c:pt>
                <c:pt idx="39">
                  <c:v>0</c:v>
                </c:pt>
                <c:pt idx="40">
                  <c:v>0</c:v>
                </c:pt>
                <c:pt idx="41">
                  <c:v>0</c:v>
                </c:pt>
                <c:pt idx="42">
                  <c:v>0</c:v>
                </c:pt>
                <c:pt idx="43">
                  <c:v>0</c:v>
                </c:pt>
                <c:pt idx="44">
                  <c:v>0</c:v>
                </c:pt>
                <c:pt idx="45">
                  <c:v>0</c:v>
                </c:pt>
                <c:pt idx="46">
                  <c:v>0</c:v>
                </c:pt>
                <c:pt idx="47">
                  <c:v>0</c:v>
                </c:pt>
                <c:pt idx="48">
                  <c:v>0</c:v>
                </c:pt>
                <c:pt idx="49">
                  <c:v>0</c:v>
                </c:pt>
                <c:pt idx="50">
                  <c:v>0</c:v>
                </c:pt>
                <c:pt idx="51">
                  <c:v>0</c:v>
                </c:pt>
                <c:pt idx="52">
                  <c:v>0</c:v>
                </c:pt>
                <c:pt idx="53">
                  <c:v>0</c:v>
                </c:pt>
                <c:pt idx="54">
                  <c:v>0</c:v>
                </c:pt>
                <c:pt idx="55">
                  <c:v>0</c:v>
                </c:pt>
                <c:pt idx="56">
                  <c:v>0</c:v>
                </c:pt>
                <c:pt idx="57">
                  <c:v>0</c:v>
                </c:pt>
                <c:pt idx="58">
                  <c:v>0</c:v>
                </c:pt>
                <c:pt idx="59">
                  <c:v>0</c:v>
                </c:pt>
                <c:pt idx="60">
                  <c:v>0</c:v>
                </c:pt>
                <c:pt idx="61">
                  <c:v>0</c:v>
                </c:pt>
                <c:pt idx="62">
                  <c:v>0</c:v>
                </c:pt>
                <c:pt idx="63">
                  <c:v>0</c:v>
                </c:pt>
                <c:pt idx="64">
                  <c:v>0</c:v>
                </c:pt>
                <c:pt idx="65">
                  <c:v>0</c:v>
                </c:pt>
                <c:pt idx="66">
                  <c:v>0</c:v>
                </c:pt>
                <c:pt idx="67">
                  <c:v>0</c:v>
                </c:pt>
                <c:pt idx="68">
                  <c:v>0</c:v>
                </c:pt>
                <c:pt idx="69">
                  <c:v>0</c:v>
                </c:pt>
                <c:pt idx="70">
                  <c:v>0</c:v>
                </c:pt>
                <c:pt idx="71">
                  <c:v>0</c:v>
                </c:pt>
                <c:pt idx="72">
                  <c:v>0</c:v>
                </c:pt>
                <c:pt idx="73">
                  <c:v>0</c:v>
                </c:pt>
                <c:pt idx="74">
                  <c:v>0</c:v>
                </c:pt>
                <c:pt idx="75">
                  <c:v>0</c:v>
                </c:pt>
                <c:pt idx="76">
                  <c:v>0</c:v>
                </c:pt>
                <c:pt idx="77">
                  <c:v>0</c:v>
                </c:pt>
                <c:pt idx="78">
                  <c:v>0</c:v>
                </c:pt>
                <c:pt idx="79">
                  <c:v>0</c:v>
                </c:pt>
                <c:pt idx="80">
                  <c:v>0</c:v>
                </c:pt>
                <c:pt idx="81">
                  <c:v>0</c:v>
                </c:pt>
                <c:pt idx="82">
                  <c:v>0</c:v>
                </c:pt>
                <c:pt idx="83">
                  <c:v>0</c:v>
                </c:pt>
                <c:pt idx="84">
                  <c:v>0</c:v>
                </c:pt>
                <c:pt idx="85">
                  <c:v>0</c:v>
                </c:pt>
                <c:pt idx="86">
                  <c:v>0</c:v>
                </c:pt>
                <c:pt idx="87">
                  <c:v>0</c:v>
                </c:pt>
                <c:pt idx="88">
                  <c:v>0</c:v>
                </c:pt>
                <c:pt idx="89">
                  <c:v>0</c:v>
                </c:pt>
                <c:pt idx="90">
                  <c:v>0</c:v>
                </c:pt>
                <c:pt idx="91">
                  <c:v>0</c:v>
                </c:pt>
                <c:pt idx="92">
                  <c:v>0</c:v>
                </c:pt>
                <c:pt idx="93">
                  <c:v>0</c:v>
                </c:pt>
                <c:pt idx="94">
                  <c:v>0</c:v>
                </c:pt>
                <c:pt idx="95">
                  <c:v>0</c:v>
                </c:pt>
                <c:pt idx="96">
                  <c:v>0</c:v>
                </c:pt>
                <c:pt idx="97">
                  <c:v>0</c:v>
                </c:pt>
                <c:pt idx="98">
                  <c:v>0</c:v>
                </c:pt>
                <c:pt idx="99">
                  <c:v>0</c:v>
                </c:pt>
                <c:pt idx="100">
                  <c:v>0</c:v>
                </c:pt>
                <c:pt idx="101">
                  <c:v>0</c:v>
                </c:pt>
                <c:pt idx="102">
                  <c:v>0</c:v>
                </c:pt>
                <c:pt idx="103">
                  <c:v>0</c:v>
                </c:pt>
                <c:pt idx="104">
                  <c:v>0</c:v>
                </c:pt>
                <c:pt idx="105">
                  <c:v>0</c:v>
                </c:pt>
                <c:pt idx="106">
                  <c:v>0</c:v>
                </c:pt>
                <c:pt idx="107">
                  <c:v>0</c:v>
                </c:pt>
                <c:pt idx="108">
                  <c:v>0</c:v>
                </c:pt>
                <c:pt idx="109">
                  <c:v>0</c:v>
                </c:pt>
                <c:pt idx="110">
                  <c:v>0</c:v>
                </c:pt>
                <c:pt idx="111">
                  <c:v>0</c:v>
                </c:pt>
                <c:pt idx="112">
                  <c:v>0</c:v>
                </c:pt>
                <c:pt idx="113">
                  <c:v>0</c:v>
                </c:pt>
                <c:pt idx="114">
                  <c:v>0</c:v>
                </c:pt>
                <c:pt idx="115">
                  <c:v>0</c:v>
                </c:pt>
                <c:pt idx="116">
                  <c:v>0</c:v>
                </c:pt>
                <c:pt idx="117">
                  <c:v>0</c:v>
                </c:pt>
                <c:pt idx="118">
                  <c:v>0</c:v>
                </c:pt>
                <c:pt idx="119">
                  <c:v>0</c:v>
                </c:pt>
                <c:pt idx="120">
                  <c:v>0</c:v>
                </c:pt>
                <c:pt idx="121">
                  <c:v>0</c:v>
                </c:pt>
                <c:pt idx="122">
                  <c:v>0</c:v>
                </c:pt>
                <c:pt idx="123">
                  <c:v>0</c:v>
                </c:pt>
                <c:pt idx="124">
                  <c:v>0</c:v>
                </c:pt>
                <c:pt idx="125">
                  <c:v>0</c:v>
                </c:pt>
                <c:pt idx="126">
                  <c:v>0</c:v>
                </c:pt>
                <c:pt idx="127">
                  <c:v>0</c:v>
                </c:pt>
                <c:pt idx="128">
                  <c:v>0</c:v>
                </c:pt>
                <c:pt idx="129">
                  <c:v>0</c:v>
                </c:pt>
                <c:pt idx="130">
                  <c:v>0</c:v>
                </c:pt>
                <c:pt idx="131">
                  <c:v>0</c:v>
                </c:pt>
                <c:pt idx="132">
                  <c:v>0</c:v>
                </c:pt>
                <c:pt idx="133">
                  <c:v>0</c:v>
                </c:pt>
                <c:pt idx="134">
                  <c:v>0</c:v>
                </c:pt>
                <c:pt idx="135">
                  <c:v>0</c:v>
                </c:pt>
                <c:pt idx="136">
                  <c:v>0</c:v>
                </c:pt>
                <c:pt idx="137">
                  <c:v>0</c:v>
                </c:pt>
                <c:pt idx="138">
                  <c:v>0</c:v>
                </c:pt>
                <c:pt idx="139">
                  <c:v>0</c:v>
                </c:pt>
                <c:pt idx="140">
                  <c:v>0</c:v>
                </c:pt>
                <c:pt idx="141">
                  <c:v>0</c:v>
                </c:pt>
                <c:pt idx="142">
                  <c:v>0</c:v>
                </c:pt>
                <c:pt idx="143">
                  <c:v>0</c:v>
                </c:pt>
                <c:pt idx="144">
                  <c:v>0</c:v>
                </c:pt>
                <c:pt idx="145">
                  <c:v>0</c:v>
                </c:pt>
                <c:pt idx="146">
                  <c:v>0</c:v>
                </c:pt>
                <c:pt idx="147">
                  <c:v>0</c:v>
                </c:pt>
                <c:pt idx="148">
                  <c:v>0</c:v>
                </c:pt>
                <c:pt idx="149">
                  <c:v>0</c:v>
                </c:pt>
                <c:pt idx="150">
                  <c:v>0</c:v>
                </c:pt>
                <c:pt idx="151">
                  <c:v>0</c:v>
                </c:pt>
                <c:pt idx="152">
                  <c:v>0</c:v>
                </c:pt>
                <c:pt idx="153">
                  <c:v>0</c:v>
                </c:pt>
                <c:pt idx="154">
                  <c:v>0</c:v>
                </c:pt>
                <c:pt idx="155">
                  <c:v>0</c:v>
                </c:pt>
                <c:pt idx="156">
                  <c:v>0</c:v>
                </c:pt>
                <c:pt idx="157">
                  <c:v>0</c:v>
                </c:pt>
                <c:pt idx="158">
                  <c:v>0</c:v>
                </c:pt>
                <c:pt idx="159">
                  <c:v>0</c:v>
                </c:pt>
                <c:pt idx="160">
                  <c:v>0</c:v>
                </c:pt>
                <c:pt idx="161">
                  <c:v>0</c:v>
                </c:pt>
                <c:pt idx="162">
                  <c:v>0</c:v>
                </c:pt>
                <c:pt idx="163">
                  <c:v>0</c:v>
                </c:pt>
                <c:pt idx="164">
                  <c:v>0</c:v>
                </c:pt>
                <c:pt idx="165">
                  <c:v>0</c:v>
                </c:pt>
                <c:pt idx="166">
                  <c:v>0</c:v>
                </c:pt>
                <c:pt idx="167">
                  <c:v>0</c:v>
                </c:pt>
                <c:pt idx="168">
                  <c:v>0</c:v>
                </c:pt>
                <c:pt idx="169">
                  <c:v>0</c:v>
                </c:pt>
                <c:pt idx="170">
                  <c:v>0</c:v>
                </c:pt>
                <c:pt idx="171">
                  <c:v>0</c:v>
                </c:pt>
                <c:pt idx="172">
                  <c:v>0</c:v>
                </c:pt>
                <c:pt idx="173">
                  <c:v>0</c:v>
                </c:pt>
                <c:pt idx="174">
                  <c:v>0</c:v>
                </c:pt>
                <c:pt idx="175">
                  <c:v>0</c:v>
                </c:pt>
                <c:pt idx="176">
                  <c:v>0</c:v>
                </c:pt>
                <c:pt idx="177">
                  <c:v>0</c:v>
                </c:pt>
                <c:pt idx="178">
                  <c:v>0</c:v>
                </c:pt>
                <c:pt idx="179">
                  <c:v>0</c:v>
                </c:pt>
                <c:pt idx="180">
                  <c:v>0</c:v>
                </c:pt>
                <c:pt idx="181">
                  <c:v>0</c:v>
                </c:pt>
                <c:pt idx="182">
                  <c:v>0</c:v>
                </c:pt>
                <c:pt idx="183">
                  <c:v>0</c:v>
                </c:pt>
                <c:pt idx="184">
                  <c:v>0</c:v>
                </c:pt>
                <c:pt idx="185">
                  <c:v>0</c:v>
                </c:pt>
                <c:pt idx="186">
                  <c:v>0</c:v>
                </c:pt>
                <c:pt idx="187">
                  <c:v>0</c:v>
                </c:pt>
                <c:pt idx="188">
                  <c:v>0</c:v>
                </c:pt>
                <c:pt idx="189">
                  <c:v>0</c:v>
                </c:pt>
                <c:pt idx="190">
                  <c:v>0</c:v>
                </c:pt>
                <c:pt idx="191">
                  <c:v>0</c:v>
                </c:pt>
                <c:pt idx="192">
                  <c:v>0</c:v>
                </c:pt>
                <c:pt idx="193">
                  <c:v>0</c:v>
                </c:pt>
                <c:pt idx="194">
                  <c:v>0</c:v>
                </c:pt>
                <c:pt idx="195">
                  <c:v>0</c:v>
                </c:pt>
                <c:pt idx="196">
                  <c:v>0</c:v>
                </c:pt>
                <c:pt idx="197">
                  <c:v>0</c:v>
                </c:pt>
                <c:pt idx="198">
                  <c:v>0</c:v>
                </c:pt>
                <c:pt idx="199">
                  <c:v>0</c:v>
                </c:pt>
                <c:pt idx="200">
                  <c:v>0</c:v>
                </c:pt>
                <c:pt idx="201">
                  <c:v>0</c:v>
                </c:pt>
                <c:pt idx="202">
                  <c:v>0</c:v>
                </c:pt>
                <c:pt idx="203">
                  <c:v>0</c:v>
                </c:pt>
                <c:pt idx="204">
                  <c:v>0</c:v>
                </c:pt>
                <c:pt idx="205">
                  <c:v>0</c:v>
                </c:pt>
                <c:pt idx="206">
                  <c:v>0</c:v>
                </c:pt>
                <c:pt idx="207">
                  <c:v>0</c:v>
                </c:pt>
                <c:pt idx="208">
                  <c:v>0</c:v>
                </c:pt>
                <c:pt idx="209">
                  <c:v>0</c:v>
                </c:pt>
                <c:pt idx="210">
                  <c:v>0</c:v>
                </c:pt>
                <c:pt idx="211">
                  <c:v>0</c:v>
                </c:pt>
                <c:pt idx="212">
                  <c:v>0</c:v>
                </c:pt>
                <c:pt idx="213">
                  <c:v>0</c:v>
                </c:pt>
                <c:pt idx="214">
                  <c:v>0</c:v>
                </c:pt>
                <c:pt idx="215">
                  <c:v>0</c:v>
                </c:pt>
                <c:pt idx="216">
                  <c:v>0</c:v>
                </c:pt>
                <c:pt idx="217">
                  <c:v>0</c:v>
                </c:pt>
                <c:pt idx="218">
                  <c:v>0</c:v>
                </c:pt>
                <c:pt idx="219">
                  <c:v>0</c:v>
                </c:pt>
                <c:pt idx="220">
                  <c:v>0</c:v>
                </c:pt>
                <c:pt idx="221">
                  <c:v>0</c:v>
                </c:pt>
                <c:pt idx="222">
                  <c:v>0</c:v>
                </c:pt>
                <c:pt idx="223">
                  <c:v>0</c:v>
                </c:pt>
                <c:pt idx="224">
                  <c:v>0</c:v>
                </c:pt>
                <c:pt idx="225">
                  <c:v>0</c:v>
                </c:pt>
                <c:pt idx="226">
                  <c:v>0</c:v>
                </c:pt>
                <c:pt idx="227">
                  <c:v>0</c:v>
                </c:pt>
                <c:pt idx="228">
                  <c:v>0</c:v>
                </c:pt>
                <c:pt idx="229">
                  <c:v>0</c:v>
                </c:pt>
                <c:pt idx="230">
                  <c:v>0</c:v>
                </c:pt>
                <c:pt idx="231">
                  <c:v>0</c:v>
                </c:pt>
                <c:pt idx="232">
                  <c:v>0</c:v>
                </c:pt>
                <c:pt idx="233">
                  <c:v>0</c:v>
                </c:pt>
                <c:pt idx="234">
                  <c:v>0</c:v>
                </c:pt>
                <c:pt idx="235">
                  <c:v>0</c:v>
                </c:pt>
                <c:pt idx="236">
                  <c:v>0</c:v>
                </c:pt>
                <c:pt idx="237">
                  <c:v>0</c:v>
                </c:pt>
                <c:pt idx="238">
                  <c:v>0</c:v>
                </c:pt>
                <c:pt idx="239">
                  <c:v>0</c:v>
                </c:pt>
                <c:pt idx="240">
                  <c:v>0</c:v>
                </c:pt>
                <c:pt idx="241">
                  <c:v>0</c:v>
                </c:pt>
                <c:pt idx="242">
                  <c:v>0</c:v>
                </c:pt>
                <c:pt idx="243">
                  <c:v>0</c:v>
                </c:pt>
                <c:pt idx="244">
                  <c:v>0</c:v>
                </c:pt>
                <c:pt idx="245">
                  <c:v>0</c:v>
                </c:pt>
                <c:pt idx="246">
                  <c:v>0</c:v>
                </c:pt>
                <c:pt idx="247">
                  <c:v>0</c:v>
                </c:pt>
                <c:pt idx="248">
                  <c:v>0</c:v>
                </c:pt>
                <c:pt idx="249">
                  <c:v>0</c:v>
                </c:pt>
                <c:pt idx="250">
                  <c:v>0</c:v>
                </c:pt>
                <c:pt idx="251">
                  <c:v>0</c:v>
                </c:pt>
                <c:pt idx="252">
                  <c:v>0</c:v>
                </c:pt>
                <c:pt idx="253">
                  <c:v>0</c:v>
                </c:pt>
                <c:pt idx="254">
                  <c:v>0</c:v>
                </c:pt>
                <c:pt idx="255">
                  <c:v>0</c:v>
                </c:pt>
                <c:pt idx="256">
                  <c:v>0</c:v>
                </c:pt>
                <c:pt idx="257">
                  <c:v>0</c:v>
                </c:pt>
                <c:pt idx="258">
                  <c:v>0</c:v>
                </c:pt>
                <c:pt idx="259">
                  <c:v>0</c:v>
                </c:pt>
              </c:numCache>
            </c:numRef>
          </c:val>
          <c:smooth val="0"/>
          <c:extLst>
            <c:ext xmlns:c16="http://schemas.microsoft.com/office/drawing/2014/chart" uri="{C3380CC4-5D6E-409C-BE32-E72D297353CC}">
              <c16:uniqueId val="{00000000-8167-4ACC-982B-59003AEC035D}"/>
            </c:ext>
          </c:extLst>
        </c:ser>
        <c:ser>
          <c:idx val="1"/>
          <c:order val="1"/>
          <c:tx>
            <c:strRef>
              <c:f>'M1'!$B$3</c:f>
              <c:strCache>
                <c:ptCount val="1"/>
                <c:pt idx="0">
                  <c:v>In-person Visits</c:v>
                </c:pt>
              </c:strCache>
            </c:strRef>
          </c:tx>
          <c:spPr>
            <a:ln w="19050" cap="rnd" cmpd="sng" algn="ctr">
              <a:solidFill>
                <a:schemeClr val="tx1"/>
              </a:solidFill>
              <a:prstDash val="solid"/>
              <a:round/>
            </a:ln>
            <a:effectLst/>
          </c:spPr>
          <c:marker>
            <c:symbol val="none"/>
          </c:marker>
          <c:cat>
            <c:numRef>
              <c:f>[0]!M1_X</c:f>
              <c:numCache>
                <c:formatCode>dd\-mmm\-yyyy</c:formatCode>
                <c:ptCount val="260"/>
              </c:numCache>
            </c:numRef>
          </c:cat>
          <c:val>
            <c:numRef>
              <c:f>[0]!M1_YCombo</c:f>
              <c:numCache>
                <c:formatCode>0</c:formatCode>
                <c:ptCount val="260"/>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pt idx="14">
                  <c:v>#N/A</c:v>
                </c:pt>
                <c:pt idx="15">
                  <c:v>#N/A</c:v>
                </c:pt>
                <c:pt idx="16">
                  <c:v>#N/A</c:v>
                </c:pt>
                <c:pt idx="17">
                  <c:v>#N/A</c:v>
                </c:pt>
                <c:pt idx="18">
                  <c:v>#N/A</c:v>
                </c:pt>
                <c:pt idx="19">
                  <c:v>#N/A</c:v>
                </c:pt>
                <c:pt idx="20">
                  <c:v>#N/A</c:v>
                </c:pt>
                <c:pt idx="21">
                  <c:v>#N/A</c:v>
                </c:pt>
                <c:pt idx="22">
                  <c:v>#N/A</c:v>
                </c:pt>
                <c:pt idx="23">
                  <c:v>#N/A</c:v>
                </c:pt>
                <c:pt idx="24">
                  <c:v>#N/A</c:v>
                </c:pt>
                <c:pt idx="25">
                  <c:v>#N/A</c:v>
                </c:pt>
                <c:pt idx="26">
                  <c:v>#N/A</c:v>
                </c:pt>
                <c:pt idx="27">
                  <c:v>#N/A</c:v>
                </c:pt>
                <c:pt idx="28">
                  <c:v>#N/A</c:v>
                </c:pt>
                <c:pt idx="29">
                  <c:v>#N/A</c:v>
                </c:pt>
                <c:pt idx="30">
                  <c:v>#N/A</c:v>
                </c:pt>
                <c:pt idx="31">
                  <c:v>#N/A</c:v>
                </c:pt>
                <c:pt idx="32">
                  <c:v>#N/A</c:v>
                </c:pt>
                <c:pt idx="33">
                  <c:v>#N/A</c:v>
                </c:pt>
                <c:pt idx="34">
                  <c:v>#N/A</c:v>
                </c:pt>
                <c:pt idx="35">
                  <c:v>#N/A</c:v>
                </c:pt>
                <c:pt idx="36">
                  <c:v>#N/A</c:v>
                </c:pt>
                <c:pt idx="37">
                  <c:v>#N/A</c:v>
                </c:pt>
                <c:pt idx="38">
                  <c:v>#N/A</c:v>
                </c:pt>
                <c:pt idx="39">
                  <c:v>#N/A</c:v>
                </c:pt>
                <c:pt idx="40">
                  <c:v>#N/A</c:v>
                </c:pt>
                <c:pt idx="41">
                  <c:v>#N/A</c:v>
                </c:pt>
                <c:pt idx="42">
                  <c:v>#N/A</c:v>
                </c:pt>
                <c:pt idx="43">
                  <c:v>#N/A</c:v>
                </c:pt>
                <c:pt idx="44">
                  <c:v>#N/A</c:v>
                </c:pt>
                <c:pt idx="45">
                  <c:v>#N/A</c:v>
                </c:pt>
                <c:pt idx="46">
                  <c:v>#N/A</c:v>
                </c:pt>
                <c:pt idx="47">
                  <c:v>#N/A</c:v>
                </c:pt>
                <c:pt idx="48">
                  <c:v>#N/A</c:v>
                </c:pt>
                <c:pt idx="49">
                  <c:v>#N/A</c:v>
                </c:pt>
                <c:pt idx="50">
                  <c:v>#N/A</c:v>
                </c:pt>
                <c:pt idx="51">
                  <c:v>#N/A</c:v>
                </c:pt>
                <c:pt idx="52">
                  <c:v>#N/A</c:v>
                </c:pt>
                <c:pt idx="53">
                  <c:v>#N/A</c:v>
                </c:pt>
                <c:pt idx="54">
                  <c:v>#N/A</c:v>
                </c:pt>
                <c:pt idx="55">
                  <c:v>#N/A</c:v>
                </c:pt>
                <c:pt idx="56">
                  <c:v>#N/A</c:v>
                </c:pt>
                <c:pt idx="57">
                  <c:v>#N/A</c:v>
                </c:pt>
                <c:pt idx="58">
                  <c:v>#N/A</c:v>
                </c:pt>
                <c:pt idx="59">
                  <c:v>#N/A</c:v>
                </c:pt>
                <c:pt idx="60">
                  <c:v>#N/A</c:v>
                </c:pt>
                <c:pt idx="61">
                  <c:v>#N/A</c:v>
                </c:pt>
                <c:pt idx="62">
                  <c:v>#N/A</c:v>
                </c:pt>
                <c:pt idx="63">
                  <c:v>#N/A</c:v>
                </c:pt>
                <c:pt idx="64">
                  <c:v>#N/A</c:v>
                </c:pt>
                <c:pt idx="65">
                  <c:v>#N/A</c:v>
                </c:pt>
                <c:pt idx="66">
                  <c:v>#N/A</c:v>
                </c:pt>
                <c:pt idx="67">
                  <c:v>#N/A</c:v>
                </c:pt>
                <c:pt idx="68">
                  <c:v>#N/A</c:v>
                </c:pt>
                <c:pt idx="69">
                  <c:v>#N/A</c:v>
                </c:pt>
                <c:pt idx="70">
                  <c:v>#N/A</c:v>
                </c:pt>
                <c:pt idx="71">
                  <c:v>#N/A</c:v>
                </c:pt>
                <c:pt idx="72">
                  <c:v>#N/A</c:v>
                </c:pt>
                <c:pt idx="73">
                  <c:v>#N/A</c:v>
                </c:pt>
                <c:pt idx="74">
                  <c:v>#N/A</c:v>
                </c:pt>
                <c:pt idx="75">
                  <c:v>#N/A</c:v>
                </c:pt>
                <c:pt idx="76">
                  <c:v>#N/A</c:v>
                </c:pt>
                <c:pt idx="77">
                  <c:v>#N/A</c:v>
                </c:pt>
                <c:pt idx="78">
                  <c:v>#N/A</c:v>
                </c:pt>
                <c:pt idx="79">
                  <c:v>#N/A</c:v>
                </c:pt>
                <c:pt idx="80">
                  <c:v>#N/A</c:v>
                </c:pt>
                <c:pt idx="81">
                  <c:v>#N/A</c:v>
                </c:pt>
                <c:pt idx="82">
                  <c:v>#N/A</c:v>
                </c:pt>
                <c:pt idx="83">
                  <c:v>#N/A</c:v>
                </c:pt>
                <c:pt idx="84">
                  <c:v>#N/A</c:v>
                </c:pt>
                <c:pt idx="85">
                  <c:v>#N/A</c:v>
                </c:pt>
                <c:pt idx="86">
                  <c:v>#N/A</c:v>
                </c:pt>
                <c:pt idx="87">
                  <c:v>#N/A</c:v>
                </c:pt>
                <c:pt idx="88">
                  <c:v>#N/A</c:v>
                </c:pt>
                <c:pt idx="89">
                  <c:v>#N/A</c:v>
                </c:pt>
                <c:pt idx="90">
                  <c:v>#N/A</c:v>
                </c:pt>
                <c:pt idx="91">
                  <c:v>#N/A</c:v>
                </c:pt>
                <c:pt idx="92">
                  <c:v>#N/A</c:v>
                </c:pt>
                <c:pt idx="93">
                  <c:v>#N/A</c:v>
                </c:pt>
                <c:pt idx="94">
                  <c:v>#N/A</c:v>
                </c:pt>
                <c:pt idx="95">
                  <c:v>#N/A</c:v>
                </c:pt>
                <c:pt idx="96">
                  <c:v>#N/A</c:v>
                </c:pt>
                <c:pt idx="97">
                  <c:v>#N/A</c:v>
                </c:pt>
                <c:pt idx="98">
                  <c:v>#N/A</c:v>
                </c:pt>
                <c:pt idx="99">
                  <c:v>#N/A</c:v>
                </c:pt>
                <c:pt idx="100">
                  <c:v>#N/A</c:v>
                </c:pt>
                <c:pt idx="101">
                  <c:v>#N/A</c:v>
                </c:pt>
                <c:pt idx="102">
                  <c:v>#N/A</c:v>
                </c:pt>
                <c:pt idx="103">
                  <c:v>#N/A</c:v>
                </c:pt>
                <c:pt idx="104">
                  <c:v>#N/A</c:v>
                </c:pt>
                <c:pt idx="105">
                  <c:v>#N/A</c:v>
                </c:pt>
                <c:pt idx="106">
                  <c:v>#N/A</c:v>
                </c:pt>
                <c:pt idx="107">
                  <c:v>#N/A</c:v>
                </c:pt>
                <c:pt idx="108">
                  <c:v>#N/A</c:v>
                </c:pt>
                <c:pt idx="109">
                  <c:v>#N/A</c:v>
                </c:pt>
                <c:pt idx="110">
                  <c:v>#N/A</c:v>
                </c:pt>
                <c:pt idx="111">
                  <c:v>#N/A</c:v>
                </c:pt>
                <c:pt idx="112">
                  <c:v>#N/A</c:v>
                </c:pt>
                <c:pt idx="113">
                  <c:v>#N/A</c:v>
                </c:pt>
                <c:pt idx="114">
                  <c:v>#N/A</c:v>
                </c:pt>
                <c:pt idx="115">
                  <c:v>#N/A</c:v>
                </c:pt>
                <c:pt idx="116">
                  <c:v>#N/A</c:v>
                </c:pt>
                <c:pt idx="117">
                  <c:v>#N/A</c:v>
                </c:pt>
                <c:pt idx="118">
                  <c:v>#N/A</c:v>
                </c:pt>
                <c:pt idx="119">
                  <c:v>#N/A</c:v>
                </c:pt>
                <c:pt idx="120">
                  <c:v>#N/A</c:v>
                </c:pt>
                <c:pt idx="121">
                  <c:v>#N/A</c:v>
                </c:pt>
                <c:pt idx="122">
                  <c:v>#N/A</c:v>
                </c:pt>
                <c:pt idx="123">
                  <c:v>#N/A</c:v>
                </c:pt>
                <c:pt idx="124">
                  <c:v>#N/A</c:v>
                </c:pt>
                <c:pt idx="125">
                  <c:v>#N/A</c:v>
                </c:pt>
                <c:pt idx="126">
                  <c:v>#N/A</c:v>
                </c:pt>
                <c:pt idx="127">
                  <c:v>#N/A</c:v>
                </c:pt>
                <c:pt idx="128">
                  <c:v>#N/A</c:v>
                </c:pt>
                <c:pt idx="129">
                  <c:v>#N/A</c:v>
                </c:pt>
                <c:pt idx="130">
                  <c:v>#N/A</c:v>
                </c:pt>
                <c:pt idx="131">
                  <c:v>#N/A</c:v>
                </c:pt>
                <c:pt idx="132">
                  <c:v>#N/A</c:v>
                </c:pt>
                <c:pt idx="133">
                  <c:v>#N/A</c:v>
                </c:pt>
                <c:pt idx="134">
                  <c:v>#N/A</c:v>
                </c:pt>
                <c:pt idx="135">
                  <c:v>#N/A</c:v>
                </c:pt>
                <c:pt idx="136">
                  <c:v>#N/A</c:v>
                </c:pt>
                <c:pt idx="137">
                  <c:v>#N/A</c:v>
                </c:pt>
                <c:pt idx="138">
                  <c:v>#N/A</c:v>
                </c:pt>
                <c:pt idx="139">
                  <c:v>#N/A</c:v>
                </c:pt>
                <c:pt idx="140">
                  <c:v>#N/A</c:v>
                </c:pt>
                <c:pt idx="141">
                  <c:v>#N/A</c:v>
                </c:pt>
                <c:pt idx="142">
                  <c:v>#N/A</c:v>
                </c:pt>
                <c:pt idx="143">
                  <c:v>#N/A</c:v>
                </c:pt>
                <c:pt idx="144">
                  <c:v>#N/A</c:v>
                </c:pt>
                <c:pt idx="145">
                  <c:v>#N/A</c:v>
                </c:pt>
                <c:pt idx="146">
                  <c:v>#N/A</c:v>
                </c:pt>
                <c:pt idx="147">
                  <c:v>#N/A</c:v>
                </c:pt>
                <c:pt idx="148">
                  <c:v>#N/A</c:v>
                </c:pt>
                <c:pt idx="149">
                  <c:v>#N/A</c:v>
                </c:pt>
                <c:pt idx="150">
                  <c:v>#N/A</c:v>
                </c:pt>
                <c:pt idx="151">
                  <c:v>#N/A</c:v>
                </c:pt>
                <c:pt idx="152">
                  <c:v>#N/A</c:v>
                </c:pt>
                <c:pt idx="153">
                  <c:v>#N/A</c:v>
                </c:pt>
                <c:pt idx="154">
                  <c:v>#N/A</c:v>
                </c:pt>
                <c:pt idx="155">
                  <c:v>#N/A</c:v>
                </c:pt>
                <c:pt idx="156">
                  <c:v>#N/A</c:v>
                </c:pt>
                <c:pt idx="157">
                  <c:v>#N/A</c:v>
                </c:pt>
                <c:pt idx="158">
                  <c:v>#N/A</c:v>
                </c:pt>
                <c:pt idx="159">
                  <c:v>#N/A</c:v>
                </c:pt>
                <c:pt idx="160">
                  <c:v>#N/A</c:v>
                </c:pt>
                <c:pt idx="161">
                  <c:v>#N/A</c:v>
                </c:pt>
                <c:pt idx="162">
                  <c:v>#N/A</c:v>
                </c:pt>
                <c:pt idx="163">
                  <c:v>#N/A</c:v>
                </c:pt>
                <c:pt idx="164">
                  <c:v>#N/A</c:v>
                </c:pt>
                <c:pt idx="165">
                  <c:v>#N/A</c:v>
                </c:pt>
                <c:pt idx="166">
                  <c:v>#N/A</c:v>
                </c:pt>
                <c:pt idx="167">
                  <c:v>#N/A</c:v>
                </c:pt>
                <c:pt idx="168">
                  <c:v>#N/A</c:v>
                </c:pt>
                <c:pt idx="169">
                  <c:v>#N/A</c:v>
                </c:pt>
                <c:pt idx="170">
                  <c:v>#N/A</c:v>
                </c:pt>
                <c:pt idx="171">
                  <c:v>#N/A</c:v>
                </c:pt>
                <c:pt idx="172">
                  <c:v>#N/A</c:v>
                </c:pt>
                <c:pt idx="173">
                  <c:v>#N/A</c:v>
                </c:pt>
                <c:pt idx="174">
                  <c:v>#N/A</c:v>
                </c:pt>
                <c:pt idx="175">
                  <c:v>#N/A</c:v>
                </c:pt>
                <c:pt idx="176">
                  <c:v>#N/A</c:v>
                </c:pt>
                <c:pt idx="177">
                  <c:v>#N/A</c:v>
                </c:pt>
                <c:pt idx="178">
                  <c:v>#N/A</c:v>
                </c:pt>
                <c:pt idx="179">
                  <c:v>#N/A</c:v>
                </c:pt>
                <c:pt idx="180">
                  <c:v>#N/A</c:v>
                </c:pt>
                <c:pt idx="181">
                  <c:v>#N/A</c:v>
                </c:pt>
                <c:pt idx="182">
                  <c:v>#N/A</c:v>
                </c:pt>
                <c:pt idx="183">
                  <c:v>#N/A</c:v>
                </c:pt>
                <c:pt idx="184">
                  <c:v>#N/A</c:v>
                </c:pt>
                <c:pt idx="185">
                  <c:v>#N/A</c:v>
                </c:pt>
                <c:pt idx="186">
                  <c:v>#N/A</c:v>
                </c:pt>
                <c:pt idx="187">
                  <c:v>#N/A</c:v>
                </c:pt>
                <c:pt idx="188">
                  <c:v>#N/A</c:v>
                </c:pt>
                <c:pt idx="189">
                  <c:v>#N/A</c:v>
                </c:pt>
                <c:pt idx="190">
                  <c:v>#N/A</c:v>
                </c:pt>
                <c:pt idx="191">
                  <c:v>#N/A</c:v>
                </c:pt>
                <c:pt idx="192">
                  <c:v>#N/A</c:v>
                </c:pt>
                <c:pt idx="193">
                  <c:v>#N/A</c:v>
                </c:pt>
                <c:pt idx="194">
                  <c:v>#N/A</c:v>
                </c:pt>
                <c:pt idx="195">
                  <c:v>#N/A</c:v>
                </c:pt>
                <c:pt idx="196">
                  <c:v>#N/A</c:v>
                </c:pt>
                <c:pt idx="197">
                  <c:v>#N/A</c:v>
                </c:pt>
                <c:pt idx="198">
                  <c:v>#N/A</c:v>
                </c:pt>
                <c:pt idx="199">
                  <c:v>#N/A</c:v>
                </c:pt>
                <c:pt idx="200">
                  <c:v>#N/A</c:v>
                </c:pt>
                <c:pt idx="201">
                  <c:v>#N/A</c:v>
                </c:pt>
                <c:pt idx="202">
                  <c:v>#N/A</c:v>
                </c:pt>
                <c:pt idx="203">
                  <c:v>#N/A</c:v>
                </c:pt>
                <c:pt idx="204">
                  <c:v>#N/A</c:v>
                </c:pt>
                <c:pt idx="205">
                  <c:v>#N/A</c:v>
                </c:pt>
                <c:pt idx="206">
                  <c:v>#N/A</c:v>
                </c:pt>
                <c:pt idx="207">
                  <c:v>#N/A</c:v>
                </c:pt>
                <c:pt idx="208">
                  <c:v>#N/A</c:v>
                </c:pt>
                <c:pt idx="209">
                  <c:v>#N/A</c:v>
                </c:pt>
                <c:pt idx="210">
                  <c:v>#N/A</c:v>
                </c:pt>
                <c:pt idx="211">
                  <c:v>#N/A</c:v>
                </c:pt>
                <c:pt idx="212">
                  <c:v>#N/A</c:v>
                </c:pt>
                <c:pt idx="213">
                  <c:v>#N/A</c:v>
                </c:pt>
                <c:pt idx="214">
                  <c:v>#N/A</c:v>
                </c:pt>
                <c:pt idx="215">
                  <c:v>#N/A</c:v>
                </c:pt>
                <c:pt idx="216">
                  <c:v>#N/A</c:v>
                </c:pt>
                <c:pt idx="217">
                  <c:v>#N/A</c:v>
                </c:pt>
                <c:pt idx="218">
                  <c:v>#N/A</c:v>
                </c:pt>
                <c:pt idx="219">
                  <c:v>#N/A</c:v>
                </c:pt>
                <c:pt idx="220">
                  <c:v>#N/A</c:v>
                </c:pt>
                <c:pt idx="221">
                  <c:v>#N/A</c:v>
                </c:pt>
                <c:pt idx="222">
                  <c:v>#N/A</c:v>
                </c:pt>
                <c:pt idx="223">
                  <c:v>#N/A</c:v>
                </c:pt>
                <c:pt idx="224">
                  <c:v>#N/A</c:v>
                </c:pt>
                <c:pt idx="225">
                  <c:v>#N/A</c:v>
                </c:pt>
                <c:pt idx="226">
                  <c:v>#N/A</c:v>
                </c:pt>
                <c:pt idx="227">
                  <c:v>#N/A</c:v>
                </c:pt>
                <c:pt idx="228">
                  <c:v>#N/A</c:v>
                </c:pt>
                <c:pt idx="229">
                  <c:v>#N/A</c:v>
                </c:pt>
                <c:pt idx="230">
                  <c:v>#N/A</c:v>
                </c:pt>
                <c:pt idx="231">
                  <c:v>#N/A</c:v>
                </c:pt>
                <c:pt idx="232">
                  <c:v>#N/A</c:v>
                </c:pt>
                <c:pt idx="233">
                  <c:v>#N/A</c:v>
                </c:pt>
                <c:pt idx="234">
                  <c:v>#N/A</c:v>
                </c:pt>
                <c:pt idx="235">
                  <c:v>#N/A</c:v>
                </c:pt>
                <c:pt idx="236">
                  <c:v>#N/A</c:v>
                </c:pt>
                <c:pt idx="237">
                  <c:v>#N/A</c:v>
                </c:pt>
                <c:pt idx="238">
                  <c:v>#N/A</c:v>
                </c:pt>
                <c:pt idx="239">
                  <c:v>#N/A</c:v>
                </c:pt>
                <c:pt idx="240">
                  <c:v>#N/A</c:v>
                </c:pt>
                <c:pt idx="241">
                  <c:v>#N/A</c:v>
                </c:pt>
                <c:pt idx="242">
                  <c:v>#N/A</c:v>
                </c:pt>
                <c:pt idx="243">
                  <c:v>#N/A</c:v>
                </c:pt>
                <c:pt idx="244">
                  <c:v>#N/A</c:v>
                </c:pt>
                <c:pt idx="245">
                  <c:v>#N/A</c:v>
                </c:pt>
                <c:pt idx="246">
                  <c:v>#N/A</c:v>
                </c:pt>
                <c:pt idx="247">
                  <c:v>#N/A</c:v>
                </c:pt>
                <c:pt idx="248">
                  <c:v>#N/A</c:v>
                </c:pt>
                <c:pt idx="249">
                  <c:v>#N/A</c:v>
                </c:pt>
                <c:pt idx="250">
                  <c:v>#N/A</c:v>
                </c:pt>
                <c:pt idx="251">
                  <c:v>#N/A</c:v>
                </c:pt>
                <c:pt idx="252">
                  <c:v>#N/A</c:v>
                </c:pt>
                <c:pt idx="253">
                  <c:v>#N/A</c:v>
                </c:pt>
                <c:pt idx="254">
                  <c:v>#N/A</c:v>
                </c:pt>
                <c:pt idx="255">
                  <c:v>#N/A</c:v>
                </c:pt>
                <c:pt idx="256">
                  <c:v>#N/A</c:v>
                </c:pt>
                <c:pt idx="257">
                  <c:v>#N/A</c:v>
                </c:pt>
                <c:pt idx="258">
                  <c:v>#N/A</c:v>
                </c:pt>
                <c:pt idx="259">
                  <c:v>#N/A</c:v>
                </c:pt>
              </c:numCache>
            </c:numRef>
          </c:val>
          <c:smooth val="0"/>
          <c:extLst>
            <c:ext xmlns:c16="http://schemas.microsoft.com/office/drawing/2014/chart" uri="{C3380CC4-5D6E-409C-BE32-E72D297353CC}">
              <c16:uniqueId val="{00000001-8167-4ACC-982B-59003AEC035D}"/>
            </c:ext>
          </c:extLst>
        </c:ser>
        <c:dLbls>
          <c:showLegendKey val="0"/>
          <c:showVal val="0"/>
          <c:showCatName val="0"/>
          <c:showSerName val="0"/>
          <c:showPercent val="0"/>
          <c:showBubbleSize val="0"/>
        </c:dLbls>
        <c:smooth val="0"/>
        <c:axId val="1253969471"/>
        <c:axId val="1253964063"/>
      </c:lineChart>
      <c:catAx>
        <c:axId val="1253969471"/>
        <c:scaling>
          <c:orientation val="minMax"/>
        </c:scaling>
        <c:delete val="0"/>
        <c:axPos val="b"/>
        <c:numFmt formatCode="mmm\ dd" sourceLinked="0"/>
        <c:majorTickMark val="out"/>
        <c:minorTickMark val="none"/>
        <c:tickLblPos val="nextTo"/>
        <c:spPr>
          <a:noFill/>
          <a:ln w="9525" cap="flat" cmpd="sng" algn="ctr">
            <a:solidFill>
              <a:schemeClr val="bg1">
                <a:lumMod val="50000"/>
              </a:schemeClr>
            </a:solidFill>
            <a:prstDash val="solid"/>
            <a:round/>
          </a:ln>
          <a:effectLst/>
        </c:spPr>
        <c:txPr>
          <a:bodyPr rot="-600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crossAx val="1253964063"/>
        <c:crosses val="autoZero"/>
        <c:auto val="1"/>
        <c:lblAlgn val="ctr"/>
        <c:lblOffset val="100"/>
        <c:noMultiLvlLbl val="1"/>
      </c:catAx>
      <c:valAx>
        <c:axId val="1253964063"/>
        <c:scaling>
          <c:orientation val="minMax"/>
        </c:scaling>
        <c:delete val="0"/>
        <c:axPos val="l"/>
        <c:numFmt formatCode="0.0" sourceLinked="1"/>
        <c:majorTickMark val="out"/>
        <c:minorTickMark val="none"/>
        <c:tickLblPos val="nextTo"/>
        <c:spPr>
          <a:noFill/>
          <a:ln w="6350" cap="flat" cmpd="sng" algn="ctr">
            <a:solidFill>
              <a:schemeClr val="bg1">
                <a:lumMod val="50000"/>
              </a:schemeClr>
            </a:solidFill>
            <a:prstDash val="solid"/>
            <a:round/>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en-US"/>
          </a:p>
        </c:txPr>
        <c:crossAx val="1253969471"/>
        <c:crosses val="autoZero"/>
        <c:crossBetween val="midCat"/>
      </c:valAx>
      <c:spPr>
        <a:solidFill>
          <a:schemeClr val="bg1"/>
        </a:solid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bg1">
          <a:lumMod val="50000"/>
        </a:schemeClr>
      </a:solidFill>
      <a:prstDash val="solid"/>
      <a:round/>
    </a:ln>
    <a:effectLst/>
  </c:spPr>
  <c:txPr>
    <a:bodyPr/>
    <a:lstStyle/>
    <a:p>
      <a:pPr>
        <a:defRPr/>
      </a:pPr>
      <a:endParaRPr lang="en-US"/>
    </a:p>
  </c:txPr>
  <c:printSettings>
    <c:headerFooter/>
    <c:pageMargins b="0.75" l="0.7" r="0.7" t="0.75" header="0.3" footer="0.3"/>
    <c:pageSetup/>
  </c:printSettings>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1"/>
    </mc:Choice>
    <mc:Fallback>
      <c:style val="1"/>
    </mc:Fallback>
  </mc:AlternateContent>
  <c:chart>
    <c:autoTitleDeleted val="1"/>
    <c:plotArea>
      <c:layout>
        <c:manualLayout>
          <c:layoutTarget val="inner"/>
          <c:xMode val="edge"/>
          <c:yMode val="edge"/>
          <c:x val="9.9871391076115479E-2"/>
          <c:y val="0.2"/>
          <c:w val="0.85429527559055118"/>
          <c:h val="0.67867821522309713"/>
        </c:manualLayout>
      </c:layout>
      <c:lineChart>
        <c:grouping val="standard"/>
        <c:varyColors val="0"/>
        <c:ser>
          <c:idx val="0"/>
          <c:order val="0"/>
          <c:tx>
            <c:strRef>
              <c:f>'M1'!$B$3</c:f>
              <c:strCache>
                <c:ptCount val="1"/>
                <c:pt idx="0">
                  <c:v>In-person Visits</c:v>
                </c:pt>
              </c:strCache>
            </c:strRef>
          </c:tx>
          <c:spPr>
            <a:ln w="12700" cap="rnd" cmpd="sng" algn="ctr">
              <a:solidFill>
                <a:schemeClr val="tx1"/>
              </a:solidFill>
              <a:prstDash val="solid"/>
              <a:round/>
            </a:ln>
            <a:effectLst/>
          </c:spPr>
          <c:marker>
            <c:symbol val="circle"/>
            <c:size val="4"/>
            <c:spPr>
              <a:solidFill>
                <a:schemeClr val="tx1"/>
              </a:solidFill>
              <a:ln w="6350" cap="flat" cmpd="sng" algn="ctr">
                <a:solidFill>
                  <a:schemeClr val="tx1"/>
                </a:solidFill>
                <a:prstDash val="solid"/>
                <a:round/>
              </a:ln>
              <a:effectLst/>
            </c:spPr>
          </c:marker>
          <c:cat>
            <c:numRef>
              <c:f>[0]!M1_X</c:f>
              <c:numCache>
                <c:formatCode>dd\-mmm\-yyyy</c:formatCode>
                <c:ptCount val="260"/>
              </c:numCache>
            </c:numRef>
          </c:cat>
          <c:val>
            <c:numRef>
              <c:f>[0]!M1_Y1</c:f>
              <c:numCache>
                <c:formatCode>0</c:formatCode>
                <c:ptCount val="260"/>
              </c:numCache>
            </c:numRef>
          </c:val>
          <c:smooth val="0"/>
          <c:extLst>
            <c:ext xmlns:c16="http://schemas.microsoft.com/office/drawing/2014/chart" uri="{C3380CC4-5D6E-409C-BE32-E72D297353CC}">
              <c16:uniqueId val="{00000000-88F8-446D-B043-69AD6E09E7AA}"/>
            </c:ext>
          </c:extLst>
        </c:ser>
        <c:dLbls>
          <c:showLegendKey val="0"/>
          <c:showVal val="0"/>
          <c:showCatName val="0"/>
          <c:showSerName val="0"/>
          <c:showPercent val="0"/>
          <c:showBubbleSize val="0"/>
        </c:dLbls>
        <c:marker val="1"/>
        <c:smooth val="0"/>
        <c:axId val="1418724287"/>
        <c:axId val="1418728447"/>
      </c:lineChart>
      <c:catAx>
        <c:axId val="1418724287"/>
        <c:scaling>
          <c:orientation val="minMax"/>
        </c:scaling>
        <c:delete val="0"/>
        <c:axPos val="b"/>
        <c:numFmt formatCode="mmm" sourceLinked="0"/>
        <c:majorTickMark val="out"/>
        <c:minorTickMark val="none"/>
        <c:tickLblPos val="nextTo"/>
        <c:spPr>
          <a:noFill/>
          <a:ln w="6350" cap="flat" cmpd="sng" algn="ctr">
            <a:solidFill>
              <a:schemeClr val="tx1">
                <a:tint val="75000"/>
              </a:schemeClr>
            </a:solidFill>
            <a:prstDash val="solid"/>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418728447"/>
        <c:crosses val="autoZero"/>
        <c:auto val="1"/>
        <c:lblAlgn val="ctr"/>
        <c:lblOffset val="100"/>
        <c:noMultiLvlLbl val="1"/>
      </c:catAx>
      <c:valAx>
        <c:axId val="1418728447"/>
        <c:scaling>
          <c:orientation val="minMax"/>
        </c:scaling>
        <c:delete val="0"/>
        <c:axPos val="l"/>
        <c:numFmt formatCode="0" sourceLinked="1"/>
        <c:majorTickMark val="out"/>
        <c:minorTickMark val="none"/>
        <c:tickLblPos val="nextTo"/>
        <c:spPr>
          <a:noFill/>
          <a:ln w="6350" cap="flat" cmpd="sng" algn="ctr">
            <a:solidFill>
              <a:schemeClr val="bg1">
                <a:lumMod val="50000"/>
              </a:schemeClr>
            </a:solidFill>
            <a:prstDash val="solid"/>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418724287"/>
        <c:crosses val="autoZero"/>
        <c:crossBetween val="midCat"/>
      </c:valAx>
      <c:spPr>
        <a:solidFill>
          <a:schemeClr val="bg1"/>
        </a:solidFill>
        <a:ln>
          <a:noFill/>
        </a:ln>
        <a:effectLst/>
      </c:spPr>
    </c:plotArea>
    <c:plotVisOnly val="1"/>
    <c:dispBlanksAs val="gap"/>
    <c:showDLblsOverMax val="0"/>
    <c:extLst/>
  </c:chart>
  <c:spPr>
    <a:solidFill>
      <a:schemeClr val="bg1"/>
    </a:solidFill>
    <a:ln w="6350" cap="flat" cmpd="sng" algn="ctr">
      <a:solidFill>
        <a:schemeClr val="tx1">
          <a:tint val="75000"/>
        </a:schemeClr>
      </a:solidFill>
      <a:prstDash val="solid"/>
      <a:round/>
    </a:ln>
    <a:effectLst/>
  </c:spPr>
  <c:txPr>
    <a:bodyPr/>
    <a:lstStyle/>
    <a:p>
      <a:pPr>
        <a:defRPr/>
      </a:pPr>
      <a:endParaRPr lang="en-US"/>
    </a:p>
  </c:txPr>
  <c:printSettings>
    <c:headerFooter/>
    <c:pageMargins b="0.75" l="0.7" r="0.7" t="0.75" header="0.3" footer="0.3"/>
    <c:pageSetup/>
  </c:printSettings>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1"/>
    </mc:Choice>
    <mc:Fallback>
      <c:style val="1"/>
    </mc:Fallback>
  </mc:AlternateContent>
  <c:chart>
    <c:autoTitleDeleted val="1"/>
    <c:plotArea>
      <c:layout>
        <c:manualLayout>
          <c:layoutTarget val="inner"/>
          <c:xMode val="edge"/>
          <c:yMode val="edge"/>
          <c:x val="9.9871391076115479E-2"/>
          <c:y val="0.2"/>
          <c:w val="0.85429527559055118"/>
          <c:h val="0.67867821522309713"/>
        </c:manualLayout>
      </c:layout>
      <c:lineChart>
        <c:grouping val="standard"/>
        <c:varyColors val="0"/>
        <c:ser>
          <c:idx val="0"/>
          <c:order val="0"/>
          <c:tx>
            <c:strRef>
              <c:f>'M1'!$E$3</c:f>
              <c:strCache>
                <c:ptCount val="1"/>
                <c:pt idx="0">
                  <c:v>Subgroup 4</c:v>
                </c:pt>
              </c:strCache>
            </c:strRef>
          </c:tx>
          <c:spPr>
            <a:ln w="12700" cap="rnd" cmpd="sng" algn="ctr">
              <a:solidFill>
                <a:schemeClr val="tx1"/>
              </a:solidFill>
              <a:prstDash val="solid"/>
              <a:round/>
            </a:ln>
            <a:effectLst/>
          </c:spPr>
          <c:marker>
            <c:symbol val="circle"/>
            <c:size val="4"/>
            <c:spPr>
              <a:solidFill>
                <a:schemeClr val="tx1"/>
              </a:solidFill>
              <a:ln w="6350" cap="flat" cmpd="sng" algn="ctr">
                <a:solidFill>
                  <a:schemeClr val="tx1"/>
                </a:solidFill>
                <a:prstDash val="solid"/>
                <a:round/>
              </a:ln>
              <a:effectLst/>
            </c:spPr>
          </c:marker>
          <c:cat>
            <c:numRef>
              <c:f>[0]!M1_X</c:f>
              <c:numCache>
                <c:formatCode>dd\-mmm\-yyyy</c:formatCode>
                <c:ptCount val="260"/>
              </c:numCache>
            </c:numRef>
          </c:cat>
          <c:val>
            <c:numRef>
              <c:f>[0]!M1_Y4</c:f>
              <c:numCache>
                <c:formatCode>0</c:formatCode>
                <c:ptCount val="260"/>
              </c:numCache>
            </c:numRef>
          </c:val>
          <c:smooth val="0"/>
          <c:extLst>
            <c:ext xmlns:c16="http://schemas.microsoft.com/office/drawing/2014/chart" uri="{C3380CC4-5D6E-409C-BE32-E72D297353CC}">
              <c16:uniqueId val="{00000005-6171-4E44-8845-41173259328F}"/>
            </c:ext>
          </c:extLst>
        </c:ser>
        <c:dLbls>
          <c:showLegendKey val="0"/>
          <c:showVal val="0"/>
          <c:showCatName val="0"/>
          <c:showSerName val="0"/>
          <c:showPercent val="0"/>
          <c:showBubbleSize val="0"/>
        </c:dLbls>
        <c:marker val="1"/>
        <c:smooth val="0"/>
        <c:axId val="1418724287"/>
        <c:axId val="1418728447"/>
      </c:lineChart>
      <c:catAx>
        <c:axId val="1418724287"/>
        <c:scaling>
          <c:orientation val="minMax"/>
        </c:scaling>
        <c:delete val="0"/>
        <c:axPos val="b"/>
        <c:numFmt formatCode="mmm" sourceLinked="0"/>
        <c:majorTickMark val="out"/>
        <c:minorTickMark val="none"/>
        <c:tickLblPos val="nextTo"/>
        <c:spPr>
          <a:noFill/>
          <a:ln w="6350" cap="flat" cmpd="sng" algn="ctr">
            <a:solidFill>
              <a:schemeClr val="tx1">
                <a:tint val="75000"/>
              </a:schemeClr>
            </a:solidFill>
            <a:prstDash val="solid"/>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418728447"/>
        <c:crosses val="autoZero"/>
        <c:auto val="1"/>
        <c:lblAlgn val="ctr"/>
        <c:lblOffset val="100"/>
        <c:noMultiLvlLbl val="1"/>
      </c:catAx>
      <c:valAx>
        <c:axId val="1418728447"/>
        <c:scaling>
          <c:orientation val="minMax"/>
        </c:scaling>
        <c:delete val="0"/>
        <c:axPos val="l"/>
        <c:numFmt formatCode="0" sourceLinked="1"/>
        <c:majorTickMark val="out"/>
        <c:minorTickMark val="none"/>
        <c:tickLblPos val="nextTo"/>
        <c:spPr>
          <a:noFill/>
          <a:ln w="6350" cap="flat" cmpd="sng" algn="ctr">
            <a:solidFill>
              <a:schemeClr val="bg1">
                <a:lumMod val="50000"/>
              </a:schemeClr>
            </a:solidFill>
            <a:prstDash val="solid"/>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418724287"/>
        <c:crosses val="autoZero"/>
        <c:crossBetween val="midCat"/>
      </c:valAx>
    </c:plotArea>
    <c:plotVisOnly val="1"/>
    <c:dispBlanksAs val="gap"/>
    <c:showDLblsOverMax val="0"/>
    <c:extLst/>
  </c:chart>
  <c:txPr>
    <a:bodyPr/>
    <a:lstStyle/>
    <a:p>
      <a:pPr>
        <a:defRPr/>
      </a:pPr>
      <a:endParaRPr lang="en-US"/>
    </a:p>
  </c:txPr>
  <c:printSettings>
    <c:headerFooter/>
    <c:pageMargins b="0.75" l="0.7" r="0.7" t="0.75" header="0.3" footer="0.3"/>
    <c:pageSetup/>
  </c:printSettings>
</c:chartSpace>
</file>

<file path=xl/charts/chart1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1"/>
    </mc:Choice>
    <mc:Fallback>
      <c:style val="1"/>
    </mc:Fallback>
  </mc:AlternateContent>
  <c:chart>
    <c:autoTitleDeleted val="1"/>
    <c:plotArea>
      <c:layout>
        <c:manualLayout>
          <c:layoutTarget val="inner"/>
          <c:xMode val="edge"/>
          <c:yMode val="edge"/>
          <c:x val="9.9871391076115479E-2"/>
          <c:y val="0.2"/>
          <c:w val="0.85429527559055118"/>
          <c:h val="0.67867821522309713"/>
        </c:manualLayout>
      </c:layout>
      <c:lineChart>
        <c:grouping val="standard"/>
        <c:varyColors val="0"/>
        <c:ser>
          <c:idx val="0"/>
          <c:order val="0"/>
          <c:tx>
            <c:strRef>
              <c:f>'M1'!$C$3</c:f>
              <c:strCache>
                <c:ptCount val="1"/>
                <c:pt idx="0">
                  <c:v>Virtual Visits</c:v>
                </c:pt>
              </c:strCache>
            </c:strRef>
          </c:tx>
          <c:spPr>
            <a:ln w="12700" cap="rnd" cmpd="sng" algn="ctr">
              <a:solidFill>
                <a:schemeClr val="tx1"/>
              </a:solidFill>
              <a:prstDash val="solid"/>
              <a:round/>
            </a:ln>
            <a:effectLst/>
          </c:spPr>
          <c:marker>
            <c:symbol val="circle"/>
            <c:size val="4"/>
            <c:spPr>
              <a:solidFill>
                <a:schemeClr val="tx1"/>
              </a:solidFill>
              <a:ln w="6350" cap="flat" cmpd="sng" algn="ctr">
                <a:solidFill>
                  <a:schemeClr val="tx1"/>
                </a:solidFill>
                <a:prstDash val="solid"/>
                <a:round/>
              </a:ln>
              <a:effectLst/>
            </c:spPr>
          </c:marker>
          <c:cat>
            <c:numRef>
              <c:f>[0]!M1_X</c:f>
              <c:numCache>
                <c:formatCode>dd\-mmm\-yyyy</c:formatCode>
                <c:ptCount val="260"/>
              </c:numCache>
            </c:numRef>
          </c:cat>
          <c:val>
            <c:numRef>
              <c:f>[0]!M1_Y2</c:f>
              <c:numCache>
                <c:formatCode>0</c:formatCode>
                <c:ptCount val="260"/>
              </c:numCache>
            </c:numRef>
          </c:val>
          <c:smooth val="0"/>
          <c:extLst>
            <c:ext xmlns:c16="http://schemas.microsoft.com/office/drawing/2014/chart" uri="{C3380CC4-5D6E-409C-BE32-E72D297353CC}">
              <c16:uniqueId val="{00000001-9341-4E00-817F-4FEFB92F04DF}"/>
            </c:ext>
          </c:extLst>
        </c:ser>
        <c:dLbls>
          <c:showLegendKey val="0"/>
          <c:showVal val="0"/>
          <c:showCatName val="0"/>
          <c:showSerName val="0"/>
          <c:showPercent val="0"/>
          <c:showBubbleSize val="0"/>
        </c:dLbls>
        <c:marker val="1"/>
        <c:smooth val="0"/>
        <c:axId val="1418724287"/>
        <c:axId val="1418728447"/>
      </c:lineChart>
      <c:catAx>
        <c:axId val="1418724287"/>
        <c:scaling>
          <c:orientation val="minMax"/>
        </c:scaling>
        <c:delete val="0"/>
        <c:axPos val="b"/>
        <c:numFmt formatCode="mmm" sourceLinked="0"/>
        <c:majorTickMark val="out"/>
        <c:minorTickMark val="none"/>
        <c:tickLblPos val="nextTo"/>
        <c:spPr>
          <a:noFill/>
          <a:ln w="6350" cap="flat" cmpd="sng" algn="ctr">
            <a:solidFill>
              <a:schemeClr val="tx1">
                <a:tint val="75000"/>
              </a:schemeClr>
            </a:solidFill>
            <a:prstDash val="solid"/>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418728447"/>
        <c:crosses val="autoZero"/>
        <c:auto val="1"/>
        <c:lblAlgn val="ctr"/>
        <c:lblOffset val="100"/>
        <c:noMultiLvlLbl val="1"/>
      </c:catAx>
      <c:valAx>
        <c:axId val="1418728447"/>
        <c:scaling>
          <c:orientation val="minMax"/>
        </c:scaling>
        <c:delete val="0"/>
        <c:axPos val="l"/>
        <c:numFmt formatCode="0" sourceLinked="1"/>
        <c:majorTickMark val="out"/>
        <c:minorTickMark val="none"/>
        <c:tickLblPos val="nextTo"/>
        <c:spPr>
          <a:noFill/>
          <a:ln w="6350" cap="flat" cmpd="sng" algn="ctr">
            <a:solidFill>
              <a:schemeClr val="bg1">
                <a:lumMod val="50000"/>
              </a:schemeClr>
            </a:solidFill>
            <a:prstDash val="solid"/>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418724287"/>
        <c:crosses val="autoZero"/>
        <c:crossBetween val="midCat"/>
      </c:valAx>
    </c:plotArea>
    <c:plotVisOnly val="1"/>
    <c:dispBlanksAs val="gap"/>
    <c:showDLblsOverMax val="0"/>
    <c:extLst/>
  </c:chart>
  <c:txPr>
    <a:bodyPr/>
    <a:lstStyle/>
    <a:p>
      <a:pPr>
        <a:defRPr/>
      </a:pPr>
      <a:endParaRPr lang="en-US"/>
    </a:p>
  </c:txPr>
  <c:printSettings>
    <c:headerFooter/>
    <c:pageMargins b="0.75" l="0.7" r="0.7" t="0.75" header="0.3" footer="0.3"/>
    <c:pageSetup/>
  </c:printSettings>
</c:chartSpace>
</file>

<file path=xl/charts/chart1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1"/>
    </mc:Choice>
    <mc:Fallback>
      <c:style val="1"/>
    </mc:Fallback>
  </mc:AlternateContent>
  <c:chart>
    <c:autoTitleDeleted val="1"/>
    <c:plotArea>
      <c:layout>
        <c:manualLayout>
          <c:layoutTarget val="inner"/>
          <c:xMode val="edge"/>
          <c:yMode val="edge"/>
          <c:x val="9.9871391076115479E-2"/>
          <c:y val="0.2"/>
          <c:w val="0.85429527559055118"/>
          <c:h val="0.67867821522309713"/>
        </c:manualLayout>
      </c:layout>
      <c:lineChart>
        <c:grouping val="standard"/>
        <c:varyColors val="0"/>
        <c:ser>
          <c:idx val="0"/>
          <c:order val="0"/>
          <c:tx>
            <c:strRef>
              <c:f>'M1'!$D$3</c:f>
              <c:strCache>
                <c:ptCount val="1"/>
                <c:pt idx="0">
                  <c:v>Subgroup 3</c:v>
                </c:pt>
              </c:strCache>
            </c:strRef>
          </c:tx>
          <c:spPr>
            <a:ln w="12700" cap="rnd" cmpd="sng" algn="ctr">
              <a:solidFill>
                <a:schemeClr val="tx1"/>
              </a:solidFill>
              <a:prstDash val="solid"/>
              <a:round/>
            </a:ln>
            <a:effectLst/>
          </c:spPr>
          <c:marker>
            <c:symbol val="circle"/>
            <c:size val="4"/>
            <c:spPr>
              <a:solidFill>
                <a:schemeClr val="tx1"/>
              </a:solidFill>
              <a:ln w="6350" cap="flat" cmpd="sng" algn="ctr">
                <a:solidFill>
                  <a:schemeClr val="tx1"/>
                </a:solidFill>
                <a:prstDash val="solid"/>
                <a:round/>
              </a:ln>
              <a:effectLst/>
            </c:spPr>
          </c:marker>
          <c:cat>
            <c:numRef>
              <c:f>[0]!M1_X</c:f>
              <c:numCache>
                <c:formatCode>dd\-mmm\-yyyy</c:formatCode>
                <c:ptCount val="260"/>
              </c:numCache>
            </c:numRef>
          </c:cat>
          <c:val>
            <c:numRef>
              <c:f>[0]!M1_Y3</c:f>
              <c:numCache>
                <c:formatCode>0</c:formatCode>
                <c:ptCount val="260"/>
              </c:numCache>
            </c:numRef>
          </c:val>
          <c:smooth val="0"/>
          <c:extLst>
            <c:ext xmlns:c16="http://schemas.microsoft.com/office/drawing/2014/chart" uri="{C3380CC4-5D6E-409C-BE32-E72D297353CC}">
              <c16:uniqueId val="{00000003-45BB-491D-B8D6-3E7DB86DF72B}"/>
            </c:ext>
          </c:extLst>
        </c:ser>
        <c:dLbls>
          <c:showLegendKey val="0"/>
          <c:showVal val="0"/>
          <c:showCatName val="0"/>
          <c:showSerName val="0"/>
          <c:showPercent val="0"/>
          <c:showBubbleSize val="0"/>
        </c:dLbls>
        <c:marker val="1"/>
        <c:smooth val="0"/>
        <c:axId val="1418724287"/>
        <c:axId val="1418728447"/>
      </c:lineChart>
      <c:catAx>
        <c:axId val="1418724287"/>
        <c:scaling>
          <c:orientation val="minMax"/>
        </c:scaling>
        <c:delete val="0"/>
        <c:axPos val="b"/>
        <c:numFmt formatCode="mmm" sourceLinked="0"/>
        <c:majorTickMark val="out"/>
        <c:minorTickMark val="none"/>
        <c:tickLblPos val="nextTo"/>
        <c:spPr>
          <a:noFill/>
          <a:ln w="6350" cap="flat" cmpd="sng" algn="ctr">
            <a:solidFill>
              <a:schemeClr val="tx1">
                <a:tint val="75000"/>
              </a:schemeClr>
            </a:solidFill>
            <a:prstDash val="solid"/>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418728447"/>
        <c:crosses val="autoZero"/>
        <c:auto val="1"/>
        <c:lblAlgn val="ctr"/>
        <c:lblOffset val="100"/>
        <c:noMultiLvlLbl val="1"/>
      </c:catAx>
      <c:valAx>
        <c:axId val="1418728447"/>
        <c:scaling>
          <c:orientation val="minMax"/>
        </c:scaling>
        <c:delete val="0"/>
        <c:axPos val="l"/>
        <c:numFmt formatCode="0" sourceLinked="1"/>
        <c:majorTickMark val="out"/>
        <c:minorTickMark val="none"/>
        <c:tickLblPos val="nextTo"/>
        <c:spPr>
          <a:noFill/>
          <a:ln w="6350" cap="flat" cmpd="sng" algn="ctr">
            <a:solidFill>
              <a:schemeClr val="bg1">
                <a:lumMod val="50000"/>
              </a:schemeClr>
            </a:solidFill>
            <a:prstDash val="solid"/>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418724287"/>
        <c:crosses val="autoZero"/>
        <c:crossBetween val="midCat"/>
      </c:valAx>
    </c:plotArea>
    <c:plotVisOnly val="1"/>
    <c:dispBlanksAs val="gap"/>
    <c:showDLblsOverMax val="0"/>
    <c:extLst/>
  </c:chart>
  <c:txPr>
    <a:bodyPr/>
    <a:lstStyle/>
    <a:p>
      <a:pPr>
        <a:defRPr/>
      </a:pPr>
      <a:endParaRPr lang="en-US"/>
    </a:p>
  </c:txPr>
  <c:printSettings>
    <c:headerFooter/>
    <c:pageMargins b="0.75" l="0.7" r="0.7" t="0.75" header="0.3" footer="0.3"/>
    <c:pageSetup/>
  </c:printSettings>
</c:chartSpace>
</file>

<file path=xl/charts/chart1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1"/>
    </mc:Choice>
    <mc:Fallback>
      <c:style val="1"/>
    </mc:Fallback>
  </mc:AlternateContent>
  <c:chart>
    <c:autoTitleDeleted val="1"/>
    <c:plotArea>
      <c:layout>
        <c:manualLayout>
          <c:layoutTarget val="inner"/>
          <c:xMode val="edge"/>
          <c:yMode val="edge"/>
          <c:x val="7.3680654974946316E-2"/>
          <c:y val="0.10475452410553945"/>
          <c:w val="0.90284268901871134"/>
          <c:h val="0.74769581433899712"/>
        </c:manualLayout>
      </c:layout>
      <c:lineChart>
        <c:grouping val="standard"/>
        <c:varyColors val="0"/>
        <c:ser>
          <c:idx val="2"/>
          <c:order val="0"/>
          <c:tx>
            <c:strRef>
              <c:f>'M1'!$J$3</c:f>
              <c:strCache>
                <c:ptCount val="1"/>
                <c:pt idx="0">
                  <c:v>Median Visits per Hour</c:v>
                </c:pt>
              </c:strCache>
            </c:strRef>
          </c:tx>
          <c:spPr>
            <a:ln w="19050" cap="rnd" cmpd="sng" algn="ctr">
              <a:solidFill>
                <a:schemeClr val="dk1">
                  <a:tint val="75000"/>
                </a:schemeClr>
              </a:solidFill>
              <a:prstDash val="dash"/>
              <a:round/>
            </a:ln>
            <a:effectLst/>
          </c:spPr>
          <c:marker>
            <c:symbol val="none"/>
          </c:marker>
          <c:cat>
            <c:numRef>
              <c:f>[0]!M1_X</c:f>
              <c:numCache>
                <c:formatCode>dd\-mmm\-yyyy</c:formatCode>
                <c:ptCount val="260"/>
              </c:numCache>
            </c:numRef>
          </c:cat>
          <c:val>
            <c:numRef>
              <c:f>[0]!M1_MedYVisitspHr</c:f>
              <c:numCache>
                <c:formatCode>0.0</c:formatCode>
                <c:ptCount val="260"/>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c:v>0</c:v>
                </c:pt>
                <c:pt idx="38">
                  <c:v>0</c:v>
                </c:pt>
                <c:pt idx="39">
                  <c:v>0</c:v>
                </c:pt>
                <c:pt idx="40">
                  <c:v>0</c:v>
                </c:pt>
                <c:pt idx="41">
                  <c:v>0</c:v>
                </c:pt>
                <c:pt idx="42">
                  <c:v>0</c:v>
                </c:pt>
                <c:pt idx="43">
                  <c:v>0</c:v>
                </c:pt>
                <c:pt idx="44">
                  <c:v>0</c:v>
                </c:pt>
                <c:pt idx="45">
                  <c:v>0</c:v>
                </c:pt>
                <c:pt idx="46">
                  <c:v>0</c:v>
                </c:pt>
                <c:pt idx="47">
                  <c:v>0</c:v>
                </c:pt>
                <c:pt idx="48">
                  <c:v>0</c:v>
                </c:pt>
                <c:pt idx="49">
                  <c:v>0</c:v>
                </c:pt>
                <c:pt idx="50">
                  <c:v>0</c:v>
                </c:pt>
                <c:pt idx="51">
                  <c:v>0</c:v>
                </c:pt>
                <c:pt idx="52">
                  <c:v>0</c:v>
                </c:pt>
                <c:pt idx="53">
                  <c:v>0</c:v>
                </c:pt>
                <c:pt idx="54">
                  <c:v>0</c:v>
                </c:pt>
                <c:pt idx="55">
                  <c:v>0</c:v>
                </c:pt>
                <c:pt idx="56">
                  <c:v>0</c:v>
                </c:pt>
                <c:pt idx="57">
                  <c:v>0</c:v>
                </c:pt>
                <c:pt idx="58">
                  <c:v>0</c:v>
                </c:pt>
                <c:pt idx="59">
                  <c:v>0</c:v>
                </c:pt>
                <c:pt idx="60">
                  <c:v>0</c:v>
                </c:pt>
                <c:pt idx="61">
                  <c:v>0</c:v>
                </c:pt>
                <c:pt idx="62">
                  <c:v>0</c:v>
                </c:pt>
                <c:pt idx="63">
                  <c:v>0</c:v>
                </c:pt>
                <c:pt idx="64">
                  <c:v>0</c:v>
                </c:pt>
                <c:pt idx="65">
                  <c:v>0</c:v>
                </c:pt>
                <c:pt idx="66">
                  <c:v>0</c:v>
                </c:pt>
                <c:pt idx="67">
                  <c:v>0</c:v>
                </c:pt>
                <c:pt idx="68">
                  <c:v>0</c:v>
                </c:pt>
                <c:pt idx="69">
                  <c:v>0</c:v>
                </c:pt>
                <c:pt idx="70">
                  <c:v>0</c:v>
                </c:pt>
                <c:pt idx="71">
                  <c:v>0</c:v>
                </c:pt>
                <c:pt idx="72">
                  <c:v>0</c:v>
                </c:pt>
                <c:pt idx="73">
                  <c:v>0</c:v>
                </c:pt>
                <c:pt idx="74">
                  <c:v>0</c:v>
                </c:pt>
                <c:pt idx="75">
                  <c:v>0</c:v>
                </c:pt>
                <c:pt idx="76">
                  <c:v>0</c:v>
                </c:pt>
                <c:pt idx="77">
                  <c:v>0</c:v>
                </c:pt>
                <c:pt idx="78">
                  <c:v>0</c:v>
                </c:pt>
                <c:pt idx="79">
                  <c:v>0</c:v>
                </c:pt>
                <c:pt idx="80">
                  <c:v>0</c:v>
                </c:pt>
                <c:pt idx="81">
                  <c:v>0</c:v>
                </c:pt>
                <c:pt idx="82">
                  <c:v>0</c:v>
                </c:pt>
                <c:pt idx="83">
                  <c:v>0</c:v>
                </c:pt>
                <c:pt idx="84">
                  <c:v>0</c:v>
                </c:pt>
                <c:pt idx="85">
                  <c:v>0</c:v>
                </c:pt>
                <c:pt idx="86">
                  <c:v>0</c:v>
                </c:pt>
                <c:pt idx="87">
                  <c:v>0</c:v>
                </c:pt>
                <c:pt idx="88">
                  <c:v>0</c:v>
                </c:pt>
                <c:pt idx="89">
                  <c:v>0</c:v>
                </c:pt>
                <c:pt idx="90">
                  <c:v>0</c:v>
                </c:pt>
                <c:pt idx="91">
                  <c:v>0</c:v>
                </c:pt>
                <c:pt idx="92">
                  <c:v>0</c:v>
                </c:pt>
                <c:pt idx="93">
                  <c:v>0</c:v>
                </c:pt>
                <c:pt idx="94">
                  <c:v>0</c:v>
                </c:pt>
                <c:pt idx="95">
                  <c:v>0</c:v>
                </c:pt>
                <c:pt idx="96">
                  <c:v>0</c:v>
                </c:pt>
                <c:pt idx="97">
                  <c:v>0</c:v>
                </c:pt>
                <c:pt idx="98">
                  <c:v>0</c:v>
                </c:pt>
                <c:pt idx="99">
                  <c:v>0</c:v>
                </c:pt>
                <c:pt idx="100">
                  <c:v>0</c:v>
                </c:pt>
                <c:pt idx="101">
                  <c:v>0</c:v>
                </c:pt>
                <c:pt idx="102">
                  <c:v>0</c:v>
                </c:pt>
                <c:pt idx="103">
                  <c:v>0</c:v>
                </c:pt>
                <c:pt idx="104">
                  <c:v>0</c:v>
                </c:pt>
                <c:pt idx="105">
                  <c:v>0</c:v>
                </c:pt>
                <c:pt idx="106">
                  <c:v>0</c:v>
                </c:pt>
                <c:pt idx="107">
                  <c:v>0</c:v>
                </c:pt>
                <c:pt idx="108">
                  <c:v>0</c:v>
                </c:pt>
                <c:pt idx="109">
                  <c:v>0</c:v>
                </c:pt>
                <c:pt idx="110">
                  <c:v>0</c:v>
                </c:pt>
                <c:pt idx="111">
                  <c:v>0</c:v>
                </c:pt>
                <c:pt idx="112">
                  <c:v>0</c:v>
                </c:pt>
                <c:pt idx="113">
                  <c:v>0</c:v>
                </c:pt>
                <c:pt idx="114">
                  <c:v>0</c:v>
                </c:pt>
                <c:pt idx="115">
                  <c:v>0</c:v>
                </c:pt>
                <c:pt idx="116">
                  <c:v>0</c:v>
                </c:pt>
                <c:pt idx="117">
                  <c:v>0</c:v>
                </c:pt>
                <c:pt idx="118">
                  <c:v>0</c:v>
                </c:pt>
                <c:pt idx="119">
                  <c:v>0</c:v>
                </c:pt>
                <c:pt idx="120">
                  <c:v>0</c:v>
                </c:pt>
                <c:pt idx="121">
                  <c:v>0</c:v>
                </c:pt>
                <c:pt idx="122">
                  <c:v>0</c:v>
                </c:pt>
                <c:pt idx="123">
                  <c:v>0</c:v>
                </c:pt>
                <c:pt idx="124">
                  <c:v>0</c:v>
                </c:pt>
                <c:pt idx="125">
                  <c:v>0</c:v>
                </c:pt>
                <c:pt idx="126">
                  <c:v>0</c:v>
                </c:pt>
                <c:pt idx="127">
                  <c:v>0</c:v>
                </c:pt>
                <c:pt idx="128">
                  <c:v>0</c:v>
                </c:pt>
                <c:pt idx="129">
                  <c:v>0</c:v>
                </c:pt>
                <c:pt idx="130">
                  <c:v>0</c:v>
                </c:pt>
                <c:pt idx="131">
                  <c:v>0</c:v>
                </c:pt>
                <c:pt idx="132">
                  <c:v>0</c:v>
                </c:pt>
                <c:pt idx="133">
                  <c:v>0</c:v>
                </c:pt>
                <c:pt idx="134">
                  <c:v>0</c:v>
                </c:pt>
                <c:pt idx="135">
                  <c:v>0</c:v>
                </c:pt>
                <c:pt idx="136">
                  <c:v>0</c:v>
                </c:pt>
                <c:pt idx="137">
                  <c:v>0</c:v>
                </c:pt>
                <c:pt idx="138">
                  <c:v>0</c:v>
                </c:pt>
                <c:pt idx="139">
                  <c:v>0</c:v>
                </c:pt>
                <c:pt idx="140">
                  <c:v>0</c:v>
                </c:pt>
                <c:pt idx="141">
                  <c:v>0</c:v>
                </c:pt>
                <c:pt idx="142">
                  <c:v>0</c:v>
                </c:pt>
                <c:pt idx="143">
                  <c:v>0</c:v>
                </c:pt>
                <c:pt idx="144">
                  <c:v>0</c:v>
                </c:pt>
                <c:pt idx="145">
                  <c:v>0</c:v>
                </c:pt>
                <c:pt idx="146">
                  <c:v>0</c:v>
                </c:pt>
                <c:pt idx="147">
                  <c:v>0</c:v>
                </c:pt>
                <c:pt idx="148">
                  <c:v>0</c:v>
                </c:pt>
                <c:pt idx="149">
                  <c:v>0</c:v>
                </c:pt>
                <c:pt idx="150">
                  <c:v>0</c:v>
                </c:pt>
                <c:pt idx="151">
                  <c:v>0</c:v>
                </c:pt>
                <c:pt idx="152">
                  <c:v>0</c:v>
                </c:pt>
                <c:pt idx="153">
                  <c:v>0</c:v>
                </c:pt>
                <c:pt idx="154">
                  <c:v>0</c:v>
                </c:pt>
                <c:pt idx="155">
                  <c:v>0</c:v>
                </c:pt>
                <c:pt idx="156">
                  <c:v>0</c:v>
                </c:pt>
                <c:pt idx="157">
                  <c:v>0</c:v>
                </c:pt>
                <c:pt idx="158">
                  <c:v>0</c:v>
                </c:pt>
                <c:pt idx="159">
                  <c:v>0</c:v>
                </c:pt>
                <c:pt idx="160">
                  <c:v>0</c:v>
                </c:pt>
                <c:pt idx="161">
                  <c:v>0</c:v>
                </c:pt>
                <c:pt idx="162">
                  <c:v>0</c:v>
                </c:pt>
                <c:pt idx="163">
                  <c:v>0</c:v>
                </c:pt>
                <c:pt idx="164">
                  <c:v>0</c:v>
                </c:pt>
                <c:pt idx="165">
                  <c:v>0</c:v>
                </c:pt>
                <c:pt idx="166">
                  <c:v>0</c:v>
                </c:pt>
                <c:pt idx="167">
                  <c:v>0</c:v>
                </c:pt>
                <c:pt idx="168">
                  <c:v>0</c:v>
                </c:pt>
                <c:pt idx="169">
                  <c:v>0</c:v>
                </c:pt>
                <c:pt idx="170">
                  <c:v>0</c:v>
                </c:pt>
                <c:pt idx="171">
                  <c:v>0</c:v>
                </c:pt>
                <c:pt idx="172">
                  <c:v>0</c:v>
                </c:pt>
                <c:pt idx="173">
                  <c:v>0</c:v>
                </c:pt>
                <c:pt idx="174">
                  <c:v>0</c:v>
                </c:pt>
                <c:pt idx="175">
                  <c:v>0</c:v>
                </c:pt>
                <c:pt idx="176">
                  <c:v>0</c:v>
                </c:pt>
                <c:pt idx="177">
                  <c:v>0</c:v>
                </c:pt>
                <c:pt idx="178">
                  <c:v>0</c:v>
                </c:pt>
                <c:pt idx="179">
                  <c:v>0</c:v>
                </c:pt>
                <c:pt idx="180">
                  <c:v>0</c:v>
                </c:pt>
                <c:pt idx="181">
                  <c:v>0</c:v>
                </c:pt>
                <c:pt idx="182">
                  <c:v>0</c:v>
                </c:pt>
                <c:pt idx="183">
                  <c:v>0</c:v>
                </c:pt>
                <c:pt idx="184">
                  <c:v>0</c:v>
                </c:pt>
                <c:pt idx="185">
                  <c:v>0</c:v>
                </c:pt>
                <c:pt idx="186">
                  <c:v>0</c:v>
                </c:pt>
                <c:pt idx="187">
                  <c:v>0</c:v>
                </c:pt>
                <c:pt idx="188">
                  <c:v>0</c:v>
                </c:pt>
                <c:pt idx="189">
                  <c:v>0</c:v>
                </c:pt>
                <c:pt idx="190">
                  <c:v>0</c:v>
                </c:pt>
                <c:pt idx="191">
                  <c:v>0</c:v>
                </c:pt>
                <c:pt idx="192">
                  <c:v>0</c:v>
                </c:pt>
                <c:pt idx="193">
                  <c:v>0</c:v>
                </c:pt>
                <c:pt idx="194">
                  <c:v>0</c:v>
                </c:pt>
                <c:pt idx="195">
                  <c:v>0</c:v>
                </c:pt>
                <c:pt idx="196">
                  <c:v>0</c:v>
                </c:pt>
                <c:pt idx="197">
                  <c:v>0</c:v>
                </c:pt>
                <c:pt idx="198">
                  <c:v>0</c:v>
                </c:pt>
                <c:pt idx="199">
                  <c:v>0</c:v>
                </c:pt>
                <c:pt idx="200">
                  <c:v>0</c:v>
                </c:pt>
                <c:pt idx="201">
                  <c:v>0</c:v>
                </c:pt>
                <c:pt idx="202">
                  <c:v>0</c:v>
                </c:pt>
                <c:pt idx="203">
                  <c:v>0</c:v>
                </c:pt>
                <c:pt idx="204">
                  <c:v>0</c:v>
                </c:pt>
                <c:pt idx="205">
                  <c:v>0</c:v>
                </c:pt>
                <c:pt idx="206">
                  <c:v>0</c:v>
                </c:pt>
                <c:pt idx="207">
                  <c:v>0</c:v>
                </c:pt>
                <c:pt idx="208">
                  <c:v>0</c:v>
                </c:pt>
                <c:pt idx="209">
                  <c:v>0</c:v>
                </c:pt>
                <c:pt idx="210">
                  <c:v>0</c:v>
                </c:pt>
                <c:pt idx="211">
                  <c:v>0</c:v>
                </c:pt>
                <c:pt idx="212">
                  <c:v>0</c:v>
                </c:pt>
                <c:pt idx="213">
                  <c:v>0</c:v>
                </c:pt>
                <c:pt idx="214">
                  <c:v>0</c:v>
                </c:pt>
                <c:pt idx="215">
                  <c:v>0</c:v>
                </c:pt>
                <c:pt idx="216">
                  <c:v>0</c:v>
                </c:pt>
                <c:pt idx="217">
                  <c:v>0</c:v>
                </c:pt>
                <c:pt idx="218">
                  <c:v>0</c:v>
                </c:pt>
                <c:pt idx="219">
                  <c:v>0</c:v>
                </c:pt>
                <c:pt idx="220">
                  <c:v>0</c:v>
                </c:pt>
                <c:pt idx="221">
                  <c:v>0</c:v>
                </c:pt>
                <c:pt idx="222">
                  <c:v>0</c:v>
                </c:pt>
                <c:pt idx="223">
                  <c:v>0</c:v>
                </c:pt>
                <c:pt idx="224">
                  <c:v>0</c:v>
                </c:pt>
                <c:pt idx="225">
                  <c:v>0</c:v>
                </c:pt>
                <c:pt idx="226">
                  <c:v>0</c:v>
                </c:pt>
                <c:pt idx="227">
                  <c:v>0</c:v>
                </c:pt>
                <c:pt idx="228">
                  <c:v>0</c:v>
                </c:pt>
                <c:pt idx="229">
                  <c:v>0</c:v>
                </c:pt>
                <c:pt idx="230">
                  <c:v>0</c:v>
                </c:pt>
                <c:pt idx="231">
                  <c:v>0</c:v>
                </c:pt>
                <c:pt idx="232">
                  <c:v>0</c:v>
                </c:pt>
                <c:pt idx="233">
                  <c:v>0</c:v>
                </c:pt>
                <c:pt idx="234">
                  <c:v>0</c:v>
                </c:pt>
                <c:pt idx="235">
                  <c:v>0</c:v>
                </c:pt>
                <c:pt idx="236">
                  <c:v>0</c:v>
                </c:pt>
                <c:pt idx="237">
                  <c:v>0</c:v>
                </c:pt>
                <c:pt idx="238">
                  <c:v>0</c:v>
                </c:pt>
                <c:pt idx="239">
                  <c:v>0</c:v>
                </c:pt>
                <c:pt idx="240">
                  <c:v>0</c:v>
                </c:pt>
                <c:pt idx="241">
                  <c:v>0</c:v>
                </c:pt>
                <c:pt idx="242">
                  <c:v>0</c:v>
                </c:pt>
                <c:pt idx="243">
                  <c:v>0</c:v>
                </c:pt>
                <c:pt idx="244">
                  <c:v>0</c:v>
                </c:pt>
                <c:pt idx="245">
                  <c:v>0</c:v>
                </c:pt>
                <c:pt idx="246">
                  <c:v>0</c:v>
                </c:pt>
                <c:pt idx="247">
                  <c:v>0</c:v>
                </c:pt>
                <c:pt idx="248">
                  <c:v>0</c:v>
                </c:pt>
                <c:pt idx="249">
                  <c:v>0</c:v>
                </c:pt>
                <c:pt idx="250">
                  <c:v>0</c:v>
                </c:pt>
                <c:pt idx="251">
                  <c:v>0</c:v>
                </c:pt>
                <c:pt idx="252">
                  <c:v>0</c:v>
                </c:pt>
                <c:pt idx="253">
                  <c:v>0</c:v>
                </c:pt>
                <c:pt idx="254">
                  <c:v>0</c:v>
                </c:pt>
                <c:pt idx="255">
                  <c:v>0</c:v>
                </c:pt>
                <c:pt idx="256">
                  <c:v>0</c:v>
                </c:pt>
                <c:pt idx="257">
                  <c:v>0</c:v>
                </c:pt>
                <c:pt idx="258">
                  <c:v>0</c:v>
                </c:pt>
                <c:pt idx="259">
                  <c:v>0</c:v>
                </c:pt>
              </c:numCache>
            </c:numRef>
          </c:val>
          <c:smooth val="0"/>
          <c:extLst>
            <c:ext xmlns:c16="http://schemas.microsoft.com/office/drawing/2014/chart" uri="{C3380CC4-5D6E-409C-BE32-E72D297353CC}">
              <c16:uniqueId val="{00000003-04D5-4A70-A535-941757D6B75C}"/>
            </c:ext>
          </c:extLst>
        </c:ser>
        <c:ser>
          <c:idx val="1"/>
          <c:order val="1"/>
          <c:tx>
            <c:strRef>
              <c:f>'M1'!$I$3</c:f>
              <c:strCache>
                <c:ptCount val="1"/>
                <c:pt idx="0">
                  <c:v>Visits per Hour</c:v>
                </c:pt>
              </c:strCache>
            </c:strRef>
          </c:tx>
          <c:spPr>
            <a:ln w="19050" cap="rnd" cmpd="sng" algn="ctr">
              <a:solidFill>
                <a:schemeClr val="tx1"/>
              </a:solidFill>
              <a:prstDash val="solid"/>
              <a:round/>
            </a:ln>
            <a:effectLst/>
          </c:spPr>
          <c:marker>
            <c:symbol val="none"/>
          </c:marker>
          <c:cat>
            <c:numRef>
              <c:f>[0]!M1_X</c:f>
              <c:numCache>
                <c:formatCode>dd\-mmm\-yyyy</c:formatCode>
                <c:ptCount val="260"/>
              </c:numCache>
            </c:numRef>
          </c:cat>
          <c:val>
            <c:numRef>
              <c:f>[0]!M1_YVisitspHr</c:f>
              <c:numCache>
                <c:formatCode>0.0</c:formatCode>
                <c:ptCount val="260"/>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pt idx="14">
                  <c:v>#N/A</c:v>
                </c:pt>
                <c:pt idx="15">
                  <c:v>#N/A</c:v>
                </c:pt>
                <c:pt idx="16">
                  <c:v>#N/A</c:v>
                </c:pt>
                <c:pt idx="17">
                  <c:v>#N/A</c:v>
                </c:pt>
                <c:pt idx="18">
                  <c:v>#N/A</c:v>
                </c:pt>
                <c:pt idx="19">
                  <c:v>#N/A</c:v>
                </c:pt>
                <c:pt idx="20">
                  <c:v>#N/A</c:v>
                </c:pt>
                <c:pt idx="21">
                  <c:v>#N/A</c:v>
                </c:pt>
                <c:pt idx="22">
                  <c:v>#N/A</c:v>
                </c:pt>
                <c:pt idx="23">
                  <c:v>#N/A</c:v>
                </c:pt>
                <c:pt idx="24">
                  <c:v>#N/A</c:v>
                </c:pt>
                <c:pt idx="25">
                  <c:v>#N/A</c:v>
                </c:pt>
                <c:pt idx="26">
                  <c:v>#N/A</c:v>
                </c:pt>
                <c:pt idx="27">
                  <c:v>#N/A</c:v>
                </c:pt>
                <c:pt idx="28">
                  <c:v>#N/A</c:v>
                </c:pt>
                <c:pt idx="29">
                  <c:v>#N/A</c:v>
                </c:pt>
                <c:pt idx="30">
                  <c:v>#N/A</c:v>
                </c:pt>
                <c:pt idx="31">
                  <c:v>#N/A</c:v>
                </c:pt>
                <c:pt idx="32">
                  <c:v>#N/A</c:v>
                </c:pt>
                <c:pt idx="33">
                  <c:v>#N/A</c:v>
                </c:pt>
                <c:pt idx="34">
                  <c:v>#N/A</c:v>
                </c:pt>
                <c:pt idx="35">
                  <c:v>#N/A</c:v>
                </c:pt>
                <c:pt idx="36">
                  <c:v>#N/A</c:v>
                </c:pt>
                <c:pt idx="37">
                  <c:v>#N/A</c:v>
                </c:pt>
                <c:pt idx="38">
                  <c:v>#N/A</c:v>
                </c:pt>
                <c:pt idx="39">
                  <c:v>#N/A</c:v>
                </c:pt>
                <c:pt idx="40">
                  <c:v>#N/A</c:v>
                </c:pt>
                <c:pt idx="41">
                  <c:v>#N/A</c:v>
                </c:pt>
                <c:pt idx="42">
                  <c:v>#N/A</c:v>
                </c:pt>
                <c:pt idx="43">
                  <c:v>#N/A</c:v>
                </c:pt>
                <c:pt idx="44">
                  <c:v>#N/A</c:v>
                </c:pt>
                <c:pt idx="45">
                  <c:v>#N/A</c:v>
                </c:pt>
                <c:pt idx="46">
                  <c:v>#N/A</c:v>
                </c:pt>
                <c:pt idx="47">
                  <c:v>#N/A</c:v>
                </c:pt>
                <c:pt idx="48">
                  <c:v>#N/A</c:v>
                </c:pt>
                <c:pt idx="49">
                  <c:v>#N/A</c:v>
                </c:pt>
                <c:pt idx="50">
                  <c:v>#N/A</c:v>
                </c:pt>
                <c:pt idx="51">
                  <c:v>#N/A</c:v>
                </c:pt>
                <c:pt idx="52">
                  <c:v>#N/A</c:v>
                </c:pt>
                <c:pt idx="53">
                  <c:v>#N/A</c:v>
                </c:pt>
                <c:pt idx="54">
                  <c:v>#N/A</c:v>
                </c:pt>
                <c:pt idx="55">
                  <c:v>#N/A</c:v>
                </c:pt>
                <c:pt idx="56">
                  <c:v>#N/A</c:v>
                </c:pt>
                <c:pt idx="57">
                  <c:v>#N/A</c:v>
                </c:pt>
                <c:pt idx="58">
                  <c:v>#N/A</c:v>
                </c:pt>
                <c:pt idx="59">
                  <c:v>#N/A</c:v>
                </c:pt>
                <c:pt idx="60">
                  <c:v>#N/A</c:v>
                </c:pt>
                <c:pt idx="61">
                  <c:v>#N/A</c:v>
                </c:pt>
                <c:pt idx="62">
                  <c:v>#N/A</c:v>
                </c:pt>
                <c:pt idx="63">
                  <c:v>#N/A</c:v>
                </c:pt>
                <c:pt idx="64">
                  <c:v>#N/A</c:v>
                </c:pt>
                <c:pt idx="65">
                  <c:v>#N/A</c:v>
                </c:pt>
                <c:pt idx="66">
                  <c:v>#N/A</c:v>
                </c:pt>
                <c:pt idx="67">
                  <c:v>#N/A</c:v>
                </c:pt>
                <c:pt idx="68">
                  <c:v>#N/A</c:v>
                </c:pt>
                <c:pt idx="69">
                  <c:v>#N/A</c:v>
                </c:pt>
                <c:pt idx="70">
                  <c:v>#N/A</c:v>
                </c:pt>
                <c:pt idx="71">
                  <c:v>#N/A</c:v>
                </c:pt>
                <c:pt idx="72">
                  <c:v>#N/A</c:v>
                </c:pt>
                <c:pt idx="73">
                  <c:v>#N/A</c:v>
                </c:pt>
                <c:pt idx="74">
                  <c:v>#N/A</c:v>
                </c:pt>
                <c:pt idx="75">
                  <c:v>#N/A</c:v>
                </c:pt>
                <c:pt idx="76">
                  <c:v>#N/A</c:v>
                </c:pt>
                <c:pt idx="77">
                  <c:v>#N/A</c:v>
                </c:pt>
                <c:pt idx="78">
                  <c:v>#N/A</c:v>
                </c:pt>
                <c:pt idx="79">
                  <c:v>#N/A</c:v>
                </c:pt>
                <c:pt idx="80">
                  <c:v>#N/A</c:v>
                </c:pt>
                <c:pt idx="81">
                  <c:v>#N/A</c:v>
                </c:pt>
                <c:pt idx="82">
                  <c:v>#N/A</c:v>
                </c:pt>
                <c:pt idx="83">
                  <c:v>#N/A</c:v>
                </c:pt>
                <c:pt idx="84">
                  <c:v>#N/A</c:v>
                </c:pt>
                <c:pt idx="85">
                  <c:v>#N/A</c:v>
                </c:pt>
                <c:pt idx="86">
                  <c:v>#N/A</c:v>
                </c:pt>
                <c:pt idx="87">
                  <c:v>#N/A</c:v>
                </c:pt>
                <c:pt idx="88">
                  <c:v>#N/A</c:v>
                </c:pt>
                <c:pt idx="89">
                  <c:v>#N/A</c:v>
                </c:pt>
                <c:pt idx="90">
                  <c:v>#N/A</c:v>
                </c:pt>
                <c:pt idx="91">
                  <c:v>#N/A</c:v>
                </c:pt>
                <c:pt idx="92">
                  <c:v>#N/A</c:v>
                </c:pt>
                <c:pt idx="93">
                  <c:v>#N/A</c:v>
                </c:pt>
                <c:pt idx="94">
                  <c:v>#N/A</c:v>
                </c:pt>
                <c:pt idx="95">
                  <c:v>#N/A</c:v>
                </c:pt>
                <c:pt idx="96">
                  <c:v>#N/A</c:v>
                </c:pt>
                <c:pt idx="97">
                  <c:v>#N/A</c:v>
                </c:pt>
                <c:pt idx="98">
                  <c:v>#N/A</c:v>
                </c:pt>
                <c:pt idx="99">
                  <c:v>#N/A</c:v>
                </c:pt>
                <c:pt idx="100">
                  <c:v>#N/A</c:v>
                </c:pt>
                <c:pt idx="101">
                  <c:v>#N/A</c:v>
                </c:pt>
                <c:pt idx="102">
                  <c:v>#N/A</c:v>
                </c:pt>
                <c:pt idx="103">
                  <c:v>#N/A</c:v>
                </c:pt>
                <c:pt idx="104">
                  <c:v>#N/A</c:v>
                </c:pt>
                <c:pt idx="105">
                  <c:v>#N/A</c:v>
                </c:pt>
                <c:pt idx="106">
                  <c:v>#N/A</c:v>
                </c:pt>
                <c:pt idx="107">
                  <c:v>#N/A</c:v>
                </c:pt>
                <c:pt idx="108">
                  <c:v>#N/A</c:v>
                </c:pt>
                <c:pt idx="109">
                  <c:v>#N/A</c:v>
                </c:pt>
                <c:pt idx="110">
                  <c:v>#N/A</c:v>
                </c:pt>
                <c:pt idx="111">
                  <c:v>#N/A</c:v>
                </c:pt>
                <c:pt idx="112">
                  <c:v>#N/A</c:v>
                </c:pt>
                <c:pt idx="113">
                  <c:v>#N/A</c:v>
                </c:pt>
                <c:pt idx="114">
                  <c:v>#N/A</c:v>
                </c:pt>
                <c:pt idx="115">
                  <c:v>#N/A</c:v>
                </c:pt>
                <c:pt idx="116">
                  <c:v>#N/A</c:v>
                </c:pt>
                <c:pt idx="117">
                  <c:v>#N/A</c:v>
                </c:pt>
                <c:pt idx="118">
                  <c:v>#N/A</c:v>
                </c:pt>
                <c:pt idx="119">
                  <c:v>#N/A</c:v>
                </c:pt>
                <c:pt idx="120">
                  <c:v>#N/A</c:v>
                </c:pt>
                <c:pt idx="121">
                  <c:v>#N/A</c:v>
                </c:pt>
                <c:pt idx="122">
                  <c:v>#N/A</c:v>
                </c:pt>
                <c:pt idx="123">
                  <c:v>#N/A</c:v>
                </c:pt>
                <c:pt idx="124">
                  <c:v>#N/A</c:v>
                </c:pt>
                <c:pt idx="125">
                  <c:v>#N/A</c:v>
                </c:pt>
                <c:pt idx="126">
                  <c:v>#N/A</c:v>
                </c:pt>
                <c:pt idx="127">
                  <c:v>#N/A</c:v>
                </c:pt>
                <c:pt idx="128">
                  <c:v>#N/A</c:v>
                </c:pt>
                <c:pt idx="129">
                  <c:v>#N/A</c:v>
                </c:pt>
                <c:pt idx="130">
                  <c:v>#N/A</c:v>
                </c:pt>
                <c:pt idx="131">
                  <c:v>#N/A</c:v>
                </c:pt>
                <c:pt idx="132">
                  <c:v>#N/A</c:v>
                </c:pt>
                <c:pt idx="133">
                  <c:v>#N/A</c:v>
                </c:pt>
                <c:pt idx="134">
                  <c:v>#N/A</c:v>
                </c:pt>
                <c:pt idx="135">
                  <c:v>#N/A</c:v>
                </c:pt>
                <c:pt idx="136">
                  <c:v>#N/A</c:v>
                </c:pt>
                <c:pt idx="137">
                  <c:v>#N/A</c:v>
                </c:pt>
                <c:pt idx="138">
                  <c:v>#N/A</c:v>
                </c:pt>
                <c:pt idx="139">
                  <c:v>#N/A</c:v>
                </c:pt>
                <c:pt idx="140">
                  <c:v>#N/A</c:v>
                </c:pt>
                <c:pt idx="141">
                  <c:v>#N/A</c:v>
                </c:pt>
                <c:pt idx="142">
                  <c:v>#N/A</c:v>
                </c:pt>
                <c:pt idx="143">
                  <c:v>#N/A</c:v>
                </c:pt>
                <c:pt idx="144">
                  <c:v>#N/A</c:v>
                </c:pt>
                <c:pt idx="145">
                  <c:v>#N/A</c:v>
                </c:pt>
                <c:pt idx="146">
                  <c:v>#N/A</c:v>
                </c:pt>
                <c:pt idx="147">
                  <c:v>#N/A</c:v>
                </c:pt>
                <c:pt idx="148">
                  <c:v>#N/A</c:v>
                </c:pt>
                <c:pt idx="149">
                  <c:v>#N/A</c:v>
                </c:pt>
                <c:pt idx="150">
                  <c:v>#N/A</c:v>
                </c:pt>
                <c:pt idx="151">
                  <c:v>#N/A</c:v>
                </c:pt>
                <c:pt idx="152">
                  <c:v>#N/A</c:v>
                </c:pt>
                <c:pt idx="153">
                  <c:v>#N/A</c:v>
                </c:pt>
                <c:pt idx="154">
                  <c:v>#N/A</c:v>
                </c:pt>
                <c:pt idx="155">
                  <c:v>#N/A</c:v>
                </c:pt>
                <c:pt idx="156">
                  <c:v>#N/A</c:v>
                </c:pt>
                <c:pt idx="157">
                  <c:v>#N/A</c:v>
                </c:pt>
                <c:pt idx="158">
                  <c:v>#N/A</c:v>
                </c:pt>
                <c:pt idx="159">
                  <c:v>#N/A</c:v>
                </c:pt>
                <c:pt idx="160">
                  <c:v>#N/A</c:v>
                </c:pt>
                <c:pt idx="161">
                  <c:v>#N/A</c:v>
                </c:pt>
                <c:pt idx="162">
                  <c:v>#N/A</c:v>
                </c:pt>
                <c:pt idx="163">
                  <c:v>#N/A</c:v>
                </c:pt>
                <c:pt idx="164">
                  <c:v>#N/A</c:v>
                </c:pt>
                <c:pt idx="165">
                  <c:v>#N/A</c:v>
                </c:pt>
                <c:pt idx="166">
                  <c:v>#N/A</c:v>
                </c:pt>
                <c:pt idx="167">
                  <c:v>#N/A</c:v>
                </c:pt>
                <c:pt idx="168">
                  <c:v>#N/A</c:v>
                </c:pt>
                <c:pt idx="169">
                  <c:v>#N/A</c:v>
                </c:pt>
                <c:pt idx="170">
                  <c:v>#N/A</c:v>
                </c:pt>
                <c:pt idx="171">
                  <c:v>#N/A</c:v>
                </c:pt>
                <c:pt idx="172">
                  <c:v>#N/A</c:v>
                </c:pt>
                <c:pt idx="173">
                  <c:v>#N/A</c:v>
                </c:pt>
                <c:pt idx="174">
                  <c:v>#N/A</c:v>
                </c:pt>
                <c:pt idx="175">
                  <c:v>#N/A</c:v>
                </c:pt>
                <c:pt idx="176">
                  <c:v>#N/A</c:v>
                </c:pt>
                <c:pt idx="177">
                  <c:v>#N/A</c:v>
                </c:pt>
                <c:pt idx="178">
                  <c:v>#N/A</c:v>
                </c:pt>
                <c:pt idx="179">
                  <c:v>#N/A</c:v>
                </c:pt>
                <c:pt idx="180">
                  <c:v>#N/A</c:v>
                </c:pt>
                <c:pt idx="181">
                  <c:v>#N/A</c:v>
                </c:pt>
                <c:pt idx="182">
                  <c:v>#N/A</c:v>
                </c:pt>
                <c:pt idx="183">
                  <c:v>#N/A</c:v>
                </c:pt>
                <c:pt idx="184">
                  <c:v>#N/A</c:v>
                </c:pt>
                <c:pt idx="185">
                  <c:v>#N/A</c:v>
                </c:pt>
                <c:pt idx="186">
                  <c:v>#N/A</c:v>
                </c:pt>
                <c:pt idx="187">
                  <c:v>#N/A</c:v>
                </c:pt>
                <c:pt idx="188">
                  <c:v>#N/A</c:v>
                </c:pt>
                <c:pt idx="189">
                  <c:v>#N/A</c:v>
                </c:pt>
                <c:pt idx="190">
                  <c:v>#N/A</c:v>
                </c:pt>
                <c:pt idx="191">
                  <c:v>#N/A</c:v>
                </c:pt>
                <c:pt idx="192">
                  <c:v>#N/A</c:v>
                </c:pt>
                <c:pt idx="193">
                  <c:v>#N/A</c:v>
                </c:pt>
                <c:pt idx="194">
                  <c:v>#N/A</c:v>
                </c:pt>
                <c:pt idx="195">
                  <c:v>#N/A</c:v>
                </c:pt>
                <c:pt idx="196">
                  <c:v>#N/A</c:v>
                </c:pt>
                <c:pt idx="197">
                  <c:v>#N/A</c:v>
                </c:pt>
                <c:pt idx="198">
                  <c:v>#N/A</c:v>
                </c:pt>
                <c:pt idx="199">
                  <c:v>#N/A</c:v>
                </c:pt>
                <c:pt idx="200">
                  <c:v>#N/A</c:v>
                </c:pt>
                <c:pt idx="201">
                  <c:v>#N/A</c:v>
                </c:pt>
                <c:pt idx="202">
                  <c:v>#N/A</c:v>
                </c:pt>
                <c:pt idx="203">
                  <c:v>#N/A</c:v>
                </c:pt>
                <c:pt idx="204">
                  <c:v>#N/A</c:v>
                </c:pt>
                <c:pt idx="205">
                  <c:v>#N/A</c:v>
                </c:pt>
                <c:pt idx="206">
                  <c:v>#N/A</c:v>
                </c:pt>
                <c:pt idx="207">
                  <c:v>#N/A</c:v>
                </c:pt>
                <c:pt idx="208">
                  <c:v>#N/A</c:v>
                </c:pt>
                <c:pt idx="209">
                  <c:v>#N/A</c:v>
                </c:pt>
                <c:pt idx="210">
                  <c:v>#N/A</c:v>
                </c:pt>
                <c:pt idx="211">
                  <c:v>#N/A</c:v>
                </c:pt>
                <c:pt idx="212">
                  <c:v>#N/A</c:v>
                </c:pt>
                <c:pt idx="213">
                  <c:v>#N/A</c:v>
                </c:pt>
                <c:pt idx="214">
                  <c:v>#N/A</c:v>
                </c:pt>
                <c:pt idx="215">
                  <c:v>#N/A</c:v>
                </c:pt>
                <c:pt idx="216">
                  <c:v>#N/A</c:v>
                </c:pt>
                <c:pt idx="217">
                  <c:v>#N/A</c:v>
                </c:pt>
                <c:pt idx="218">
                  <c:v>#N/A</c:v>
                </c:pt>
                <c:pt idx="219">
                  <c:v>#N/A</c:v>
                </c:pt>
                <c:pt idx="220">
                  <c:v>#N/A</c:v>
                </c:pt>
                <c:pt idx="221">
                  <c:v>#N/A</c:v>
                </c:pt>
                <c:pt idx="222">
                  <c:v>#N/A</c:v>
                </c:pt>
                <c:pt idx="223">
                  <c:v>#N/A</c:v>
                </c:pt>
                <c:pt idx="224">
                  <c:v>#N/A</c:v>
                </c:pt>
                <c:pt idx="225">
                  <c:v>#N/A</c:v>
                </c:pt>
                <c:pt idx="226">
                  <c:v>#N/A</c:v>
                </c:pt>
                <c:pt idx="227">
                  <c:v>#N/A</c:v>
                </c:pt>
                <c:pt idx="228">
                  <c:v>#N/A</c:v>
                </c:pt>
                <c:pt idx="229">
                  <c:v>#N/A</c:v>
                </c:pt>
                <c:pt idx="230">
                  <c:v>#N/A</c:v>
                </c:pt>
                <c:pt idx="231">
                  <c:v>#N/A</c:v>
                </c:pt>
                <c:pt idx="232">
                  <c:v>#N/A</c:v>
                </c:pt>
                <c:pt idx="233">
                  <c:v>#N/A</c:v>
                </c:pt>
                <c:pt idx="234">
                  <c:v>#N/A</c:v>
                </c:pt>
                <c:pt idx="235">
                  <c:v>#N/A</c:v>
                </c:pt>
                <c:pt idx="236">
                  <c:v>#N/A</c:v>
                </c:pt>
                <c:pt idx="237">
                  <c:v>#N/A</c:v>
                </c:pt>
                <c:pt idx="238">
                  <c:v>#N/A</c:v>
                </c:pt>
                <c:pt idx="239">
                  <c:v>#N/A</c:v>
                </c:pt>
                <c:pt idx="240">
                  <c:v>#N/A</c:v>
                </c:pt>
                <c:pt idx="241">
                  <c:v>#N/A</c:v>
                </c:pt>
                <c:pt idx="242">
                  <c:v>#N/A</c:v>
                </c:pt>
                <c:pt idx="243">
                  <c:v>#N/A</c:v>
                </c:pt>
                <c:pt idx="244">
                  <c:v>#N/A</c:v>
                </c:pt>
                <c:pt idx="245">
                  <c:v>#N/A</c:v>
                </c:pt>
                <c:pt idx="246">
                  <c:v>#N/A</c:v>
                </c:pt>
                <c:pt idx="247">
                  <c:v>#N/A</c:v>
                </c:pt>
                <c:pt idx="248">
                  <c:v>#N/A</c:v>
                </c:pt>
                <c:pt idx="249">
                  <c:v>#N/A</c:v>
                </c:pt>
                <c:pt idx="250">
                  <c:v>#N/A</c:v>
                </c:pt>
                <c:pt idx="251">
                  <c:v>#N/A</c:v>
                </c:pt>
                <c:pt idx="252">
                  <c:v>#N/A</c:v>
                </c:pt>
                <c:pt idx="253">
                  <c:v>#N/A</c:v>
                </c:pt>
                <c:pt idx="254">
                  <c:v>#N/A</c:v>
                </c:pt>
                <c:pt idx="255">
                  <c:v>#N/A</c:v>
                </c:pt>
                <c:pt idx="256">
                  <c:v>#N/A</c:v>
                </c:pt>
                <c:pt idx="257">
                  <c:v>#N/A</c:v>
                </c:pt>
                <c:pt idx="258">
                  <c:v>#N/A</c:v>
                </c:pt>
                <c:pt idx="259">
                  <c:v>#N/A</c:v>
                </c:pt>
              </c:numCache>
            </c:numRef>
          </c:val>
          <c:smooth val="0"/>
          <c:extLst>
            <c:ext xmlns:c16="http://schemas.microsoft.com/office/drawing/2014/chart" uri="{C3380CC4-5D6E-409C-BE32-E72D297353CC}">
              <c16:uniqueId val="{00000005-04D5-4A70-A535-941757D6B75C}"/>
            </c:ext>
          </c:extLst>
        </c:ser>
        <c:dLbls>
          <c:showLegendKey val="0"/>
          <c:showVal val="0"/>
          <c:showCatName val="0"/>
          <c:showSerName val="0"/>
          <c:showPercent val="0"/>
          <c:showBubbleSize val="0"/>
        </c:dLbls>
        <c:smooth val="0"/>
        <c:axId val="1253969471"/>
        <c:axId val="1253964063"/>
      </c:lineChart>
      <c:catAx>
        <c:axId val="1253969471"/>
        <c:scaling>
          <c:orientation val="minMax"/>
        </c:scaling>
        <c:delete val="0"/>
        <c:axPos val="b"/>
        <c:numFmt formatCode="mmm\ dd" sourceLinked="0"/>
        <c:majorTickMark val="out"/>
        <c:minorTickMark val="none"/>
        <c:tickLblPos val="nextTo"/>
        <c:spPr>
          <a:noFill/>
          <a:ln w="9525" cap="flat" cmpd="sng" algn="ctr">
            <a:solidFill>
              <a:schemeClr val="bg1">
                <a:lumMod val="50000"/>
              </a:schemeClr>
            </a:solidFill>
            <a:prstDash val="solid"/>
            <a:round/>
          </a:ln>
          <a:effectLst/>
        </c:spPr>
        <c:txPr>
          <a:bodyPr rot="-600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crossAx val="1253964063"/>
        <c:crosses val="autoZero"/>
        <c:auto val="1"/>
        <c:lblAlgn val="ctr"/>
        <c:lblOffset val="100"/>
        <c:noMultiLvlLbl val="1"/>
      </c:catAx>
      <c:valAx>
        <c:axId val="1253964063"/>
        <c:scaling>
          <c:orientation val="minMax"/>
        </c:scaling>
        <c:delete val="0"/>
        <c:axPos val="l"/>
        <c:numFmt formatCode="0.0" sourceLinked="1"/>
        <c:majorTickMark val="out"/>
        <c:minorTickMark val="none"/>
        <c:tickLblPos val="nextTo"/>
        <c:spPr>
          <a:noFill/>
          <a:ln w="6350" cap="flat" cmpd="sng" algn="ctr">
            <a:solidFill>
              <a:schemeClr val="bg1">
                <a:lumMod val="50000"/>
              </a:schemeClr>
            </a:solidFill>
            <a:prstDash val="solid"/>
            <a:round/>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en-US"/>
          </a:p>
        </c:txPr>
        <c:crossAx val="1253969471"/>
        <c:crosses val="autoZero"/>
        <c:crossBetween val="midCat"/>
      </c:valAx>
    </c:plotArea>
    <c:plotVisOnly val="1"/>
    <c:dispBlanksAs val="gap"/>
    <c:showDLblsOverMax val="0"/>
    <c:extLst/>
  </c:chart>
  <c:spPr>
    <a:solidFill>
      <a:schemeClr val="bg1"/>
    </a:solidFill>
    <a:ln w="9525" cap="flat" cmpd="sng" algn="ctr">
      <a:solidFill>
        <a:schemeClr val="bg1">
          <a:lumMod val="50000"/>
        </a:schemeClr>
      </a:solidFill>
      <a:prstDash val="solid"/>
      <a:round/>
    </a:ln>
    <a:effectLst/>
  </c:spPr>
  <c:txPr>
    <a:bodyPr/>
    <a:lstStyle/>
    <a:p>
      <a:pPr>
        <a:defRPr/>
      </a:pPr>
      <a:endParaRPr lang="en-US"/>
    </a:p>
  </c:txPr>
  <c:printSettings>
    <c:headerFooter/>
    <c:pageMargins b="0.75" l="0.7" r="0.7" t="0.75" header="0.3" footer="0.3"/>
    <c:pageSetup/>
  </c:printSettings>
</c:chartSpace>
</file>

<file path=xl/charts/chart1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1"/>
    </mc:Choice>
    <mc:Fallback>
      <c:style val="1"/>
    </mc:Fallback>
  </mc:AlternateContent>
  <c:chart>
    <c:autoTitleDeleted val="1"/>
    <c:plotArea>
      <c:layout>
        <c:manualLayout>
          <c:layoutTarget val="inner"/>
          <c:xMode val="edge"/>
          <c:yMode val="edge"/>
          <c:x val="7.3680654974946316E-2"/>
          <c:y val="0.10475452410553945"/>
          <c:w val="0.90284268901871134"/>
          <c:h val="0.74769581433899712"/>
        </c:manualLayout>
      </c:layout>
      <c:lineChart>
        <c:grouping val="standard"/>
        <c:varyColors val="0"/>
        <c:ser>
          <c:idx val="2"/>
          <c:order val="0"/>
          <c:tx>
            <c:strRef>
              <c:f>'M2'!$G$3</c:f>
              <c:strCache>
                <c:ptCount val="1"/>
                <c:pt idx="0">
                  <c:v>Median</c:v>
                </c:pt>
              </c:strCache>
            </c:strRef>
          </c:tx>
          <c:spPr>
            <a:ln w="19050" cap="rnd" cmpd="sng" algn="ctr">
              <a:solidFill>
                <a:schemeClr val="dk1">
                  <a:tint val="75000"/>
                </a:schemeClr>
              </a:solidFill>
              <a:prstDash val="dash"/>
              <a:round/>
            </a:ln>
            <a:effectLst/>
          </c:spPr>
          <c:marker>
            <c:symbol val="none"/>
          </c:marker>
          <c:cat>
            <c:numRef>
              <c:f>[0]!M2_X</c:f>
              <c:numCache>
                <c:formatCode>dd\-mmm\-yyyy</c:formatCode>
                <c:ptCount val="260"/>
              </c:numCache>
            </c:numRef>
          </c:cat>
          <c:val>
            <c:numRef>
              <c:f>[0]!M2_Med</c:f>
              <c:numCache>
                <c:formatCode>0.0</c:formatCode>
                <c:ptCount val="260"/>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c:v>0</c:v>
                </c:pt>
                <c:pt idx="38">
                  <c:v>0</c:v>
                </c:pt>
                <c:pt idx="39">
                  <c:v>0</c:v>
                </c:pt>
                <c:pt idx="40">
                  <c:v>0</c:v>
                </c:pt>
                <c:pt idx="41">
                  <c:v>0</c:v>
                </c:pt>
                <c:pt idx="42">
                  <c:v>0</c:v>
                </c:pt>
                <c:pt idx="43">
                  <c:v>0</c:v>
                </c:pt>
                <c:pt idx="44">
                  <c:v>0</c:v>
                </c:pt>
                <c:pt idx="45">
                  <c:v>0</c:v>
                </c:pt>
                <c:pt idx="46">
                  <c:v>0</c:v>
                </c:pt>
                <c:pt idx="47">
                  <c:v>0</c:v>
                </c:pt>
                <c:pt idx="48">
                  <c:v>0</c:v>
                </c:pt>
                <c:pt idx="49">
                  <c:v>0</c:v>
                </c:pt>
                <c:pt idx="50">
                  <c:v>0</c:v>
                </c:pt>
                <c:pt idx="51">
                  <c:v>0</c:v>
                </c:pt>
                <c:pt idx="52">
                  <c:v>0</c:v>
                </c:pt>
                <c:pt idx="53">
                  <c:v>0</c:v>
                </c:pt>
                <c:pt idx="54">
                  <c:v>0</c:v>
                </c:pt>
                <c:pt idx="55">
                  <c:v>0</c:v>
                </c:pt>
                <c:pt idx="56">
                  <c:v>0</c:v>
                </c:pt>
                <c:pt idx="57">
                  <c:v>0</c:v>
                </c:pt>
                <c:pt idx="58">
                  <c:v>0</c:v>
                </c:pt>
                <c:pt idx="59">
                  <c:v>0</c:v>
                </c:pt>
                <c:pt idx="60">
                  <c:v>0</c:v>
                </c:pt>
                <c:pt idx="61">
                  <c:v>0</c:v>
                </c:pt>
                <c:pt idx="62">
                  <c:v>0</c:v>
                </c:pt>
                <c:pt idx="63">
                  <c:v>0</c:v>
                </c:pt>
                <c:pt idx="64">
                  <c:v>0</c:v>
                </c:pt>
                <c:pt idx="65">
                  <c:v>0</c:v>
                </c:pt>
                <c:pt idx="66">
                  <c:v>0</c:v>
                </c:pt>
                <c:pt idx="67">
                  <c:v>0</c:v>
                </c:pt>
                <c:pt idx="68">
                  <c:v>0</c:v>
                </c:pt>
                <c:pt idx="69">
                  <c:v>0</c:v>
                </c:pt>
                <c:pt idx="70">
                  <c:v>0</c:v>
                </c:pt>
                <c:pt idx="71">
                  <c:v>0</c:v>
                </c:pt>
                <c:pt idx="72">
                  <c:v>0</c:v>
                </c:pt>
                <c:pt idx="73">
                  <c:v>0</c:v>
                </c:pt>
                <c:pt idx="74">
                  <c:v>0</c:v>
                </c:pt>
                <c:pt idx="75">
                  <c:v>0</c:v>
                </c:pt>
                <c:pt idx="76">
                  <c:v>0</c:v>
                </c:pt>
                <c:pt idx="77">
                  <c:v>0</c:v>
                </c:pt>
                <c:pt idx="78">
                  <c:v>0</c:v>
                </c:pt>
                <c:pt idx="79">
                  <c:v>0</c:v>
                </c:pt>
                <c:pt idx="80">
                  <c:v>0</c:v>
                </c:pt>
                <c:pt idx="81">
                  <c:v>0</c:v>
                </c:pt>
                <c:pt idx="82">
                  <c:v>0</c:v>
                </c:pt>
                <c:pt idx="83">
                  <c:v>0</c:v>
                </c:pt>
                <c:pt idx="84">
                  <c:v>0</c:v>
                </c:pt>
                <c:pt idx="85">
                  <c:v>0</c:v>
                </c:pt>
                <c:pt idx="86">
                  <c:v>0</c:v>
                </c:pt>
                <c:pt idx="87">
                  <c:v>0</c:v>
                </c:pt>
                <c:pt idx="88">
                  <c:v>0</c:v>
                </c:pt>
                <c:pt idx="89">
                  <c:v>0</c:v>
                </c:pt>
                <c:pt idx="90">
                  <c:v>0</c:v>
                </c:pt>
                <c:pt idx="91">
                  <c:v>0</c:v>
                </c:pt>
                <c:pt idx="92">
                  <c:v>0</c:v>
                </c:pt>
                <c:pt idx="93">
                  <c:v>0</c:v>
                </c:pt>
                <c:pt idx="94">
                  <c:v>0</c:v>
                </c:pt>
                <c:pt idx="95">
                  <c:v>0</c:v>
                </c:pt>
                <c:pt idx="96">
                  <c:v>0</c:v>
                </c:pt>
                <c:pt idx="97">
                  <c:v>0</c:v>
                </c:pt>
                <c:pt idx="98">
                  <c:v>0</c:v>
                </c:pt>
                <c:pt idx="99">
                  <c:v>0</c:v>
                </c:pt>
                <c:pt idx="100">
                  <c:v>0</c:v>
                </c:pt>
                <c:pt idx="101">
                  <c:v>0</c:v>
                </c:pt>
                <c:pt idx="102">
                  <c:v>0</c:v>
                </c:pt>
                <c:pt idx="103">
                  <c:v>0</c:v>
                </c:pt>
                <c:pt idx="104">
                  <c:v>0</c:v>
                </c:pt>
                <c:pt idx="105">
                  <c:v>0</c:v>
                </c:pt>
                <c:pt idx="106">
                  <c:v>0</c:v>
                </c:pt>
                <c:pt idx="107">
                  <c:v>0</c:v>
                </c:pt>
                <c:pt idx="108">
                  <c:v>0</c:v>
                </c:pt>
                <c:pt idx="109">
                  <c:v>0</c:v>
                </c:pt>
                <c:pt idx="110">
                  <c:v>0</c:v>
                </c:pt>
                <c:pt idx="111">
                  <c:v>0</c:v>
                </c:pt>
                <c:pt idx="112">
                  <c:v>0</c:v>
                </c:pt>
                <c:pt idx="113">
                  <c:v>0</c:v>
                </c:pt>
                <c:pt idx="114">
                  <c:v>0</c:v>
                </c:pt>
                <c:pt idx="115">
                  <c:v>0</c:v>
                </c:pt>
                <c:pt idx="116">
                  <c:v>0</c:v>
                </c:pt>
                <c:pt idx="117">
                  <c:v>0</c:v>
                </c:pt>
                <c:pt idx="118">
                  <c:v>0</c:v>
                </c:pt>
                <c:pt idx="119">
                  <c:v>0</c:v>
                </c:pt>
                <c:pt idx="120">
                  <c:v>0</c:v>
                </c:pt>
                <c:pt idx="121">
                  <c:v>0</c:v>
                </c:pt>
                <c:pt idx="122">
                  <c:v>0</c:v>
                </c:pt>
                <c:pt idx="123">
                  <c:v>0</c:v>
                </c:pt>
                <c:pt idx="124">
                  <c:v>0</c:v>
                </c:pt>
                <c:pt idx="125">
                  <c:v>0</c:v>
                </c:pt>
                <c:pt idx="126">
                  <c:v>0</c:v>
                </c:pt>
                <c:pt idx="127">
                  <c:v>0</c:v>
                </c:pt>
                <c:pt idx="128">
                  <c:v>0</c:v>
                </c:pt>
                <c:pt idx="129">
                  <c:v>0</c:v>
                </c:pt>
                <c:pt idx="130">
                  <c:v>0</c:v>
                </c:pt>
                <c:pt idx="131">
                  <c:v>0</c:v>
                </c:pt>
                <c:pt idx="132">
                  <c:v>0</c:v>
                </c:pt>
                <c:pt idx="133">
                  <c:v>0</c:v>
                </c:pt>
                <c:pt idx="134">
                  <c:v>0</c:v>
                </c:pt>
                <c:pt idx="135">
                  <c:v>0</c:v>
                </c:pt>
                <c:pt idx="136">
                  <c:v>0</c:v>
                </c:pt>
                <c:pt idx="137">
                  <c:v>0</c:v>
                </c:pt>
                <c:pt idx="138">
                  <c:v>0</c:v>
                </c:pt>
                <c:pt idx="139">
                  <c:v>0</c:v>
                </c:pt>
                <c:pt idx="140">
                  <c:v>0</c:v>
                </c:pt>
                <c:pt idx="141">
                  <c:v>0</c:v>
                </c:pt>
                <c:pt idx="142">
                  <c:v>0</c:v>
                </c:pt>
                <c:pt idx="143">
                  <c:v>0</c:v>
                </c:pt>
                <c:pt idx="144">
                  <c:v>0</c:v>
                </c:pt>
                <c:pt idx="145">
                  <c:v>0</c:v>
                </c:pt>
                <c:pt idx="146">
                  <c:v>0</c:v>
                </c:pt>
                <c:pt idx="147">
                  <c:v>0</c:v>
                </c:pt>
                <c:pt idx="148">
                  <c:v>0</c:v>
                </c:pt>
                <c:pt idx="149">
                  <c:v>0</c:v>
                </c:pt>
                <c:pt idx="150">
                  <c:v>0</c:v>
                </c:pt>
                <c:pt idx="151">
                  <c:v>0</c:v>
                </c:pt>
                <c:pt idx="152">
                  <c:v>0</c:v>
                </c:pt>
                <c:pt idx="153">
                  <c:v>0</c:v>
                </c:pt>
                <c:pt idx="154">
                  <c:v>0</c:v>
                </c:pt>
                <c:pt idx="155">
                  <c:v>0</c:v>
                </c:pt>
                <c:pt idx="156">
                  <c:v>0</c:v>
                </c:pt>
                <c:pt idx="157">
                  <c:v>0</c:v>
                </c:pt>
                <c:pt idx="158">
                  <c:v>0</c:v>
                </c:pt>
                <c:pt idx="159">
                  <c:v>0</c:v>
                </c:pt>
                <c:pt idx="160">
                  <c:v>0</c:v>
                </c:pt>
                <c:pt idx="161">
                  <c:v>0</c:v>
                </c:pt>
                <c:pt idx="162">
                  <c:v>0</c:v>
                </c:pt>
                <c:pt idx="163">
                  <c:v>0</c:v>
                </c:pt>
                <c:pt idx="164">
                  <c:v>0</c:v>
                </c:pt>
                <c:pt idx="165">
                  <c:v>0</c:v>
                </c:pt>
                <c:pt idx="166">
                  <c:v>0</c:v>
                </c:pt>
                <c:pt idx="167">
                  <c:v>0</c:v>
                </c:pt>
                <c:pt idx="168">
                  <c:v>0</c:v>
                </c:pt>
                <c:pt idx="169">
                  <c:v>0</c:v>
                </c:pt>
                <c:pt idx="170">
                  <c:v>0</c:v>
                </c:pt>
                <c:pt idx="171">
                  <c:v>0</c:v>
                </c:pt>
                <c:pt idx="172">
                  <c:v>0</c:v>
                </c:pt>
                <c:pt idx="173">
                  <c:v>0</c:v>
                </c:pt>
                <c:pt idx="174">
                  <c:v>0</c:v>
                </c:pt>
                <c:pt idx="175">
                  <c:v>0</c:v>
                </c:pt>
                <c:pt idx="176">
                  <c:v>0</c:v>
                </c:pt>
                <c:pt idx="177">
                  <c:v>0</c:v>
                </c:pt>
                <c:pt idx="178">
                  <c:v>0</c:v>
                </c:pt>
                <c:pt idx="179">
                  <c:v>0</c:v>
                </c:pt>
                <c:pt idx="180">
                  <c:v>0</c:v>
                </c:pt>
                <c:pt idx="181">
                  <c:v>0</c:v>
                </c:pt>
                <c:pt idx="182">
                  <c:v>0</c:v>
                </c:pt>
                <c:pt idx="183">
                  <c:v>0</c:v>
                </c:pt>
                <c:pt idx="184">
                  <c:v>0</c:v>
                </c:pt>
                <c:pt idx="185">
                  <c:v>0</c:v>
                </c:pt>
                <c:pt idx="186">
                  <c:v>0</c:v>
                </c:pt>
                <c:pt idx="187">
                  <c:v>0</c:v>
                </c:pt>
                <c:pt idx="188">
                  <c:v>0</c:v>
                </c:pt>
                <c:pt idx="189">
                  <c:v>0</c:v>
                </c:pt>
                <c:pt idx="190">
                  <c:v>0</c:v>
                </c:pt>
                <c:pt idx="191">
                  <c:v>0</c:v>
                </c:pt>
                <c:pt idx="192">
                  <c:v>0</c:v>
                </c:pt>
                <c:pt idx="193">
                  <c:v>0</c:v>
                </c:pt>
                <c:pt idx="194">
                  <c:v>0</c:v>
                </c:pt>
                <c:pt idx="195">
                  <c:v>0</c:v>
                </c:pt>
                <c:pt idx="196">
                  <c:v>0</c:v>
                </c:pt>
                <c:pt idx="197">
                  <c:v>0</c:v>
                </c:pt>
                <c:pt idx="198">
                  <c:v>0</c:v>
                </c:pt>
                <c:pt idx="199">
                  <c:v>0</c:v>
                </c:pt>
                <c:pt idx="200">
                  <c:v>0</c:v>
                </c:pt>
                <c:pt idx="201">
                  <c:v>0</c:v>
                </c:pt>
                <c:pt idx="202">
                  <c:v>0</c:v>
                </c:pt>
                <c:pt idx="203">
                  <c:v>0</c:v>
                </c:pt>
                <c:pt idx="204">
                  <c:v>0</c:v>
                </c:pt>
                <c:pt idx="205">
                  <c:v>0</c:v>
                </c:pt>
                <c:pt idx="206">
                  <c:v>0</c:v>
                </c:pt>
                <c:pt idx="207">
                  <c:v>0</c:v>
                </c:pt>
                <c:pt idx="208">
                  <c:v>0</c:v>
                </c:pt>
                <c:pt idx="209">
                  <c:v>0</c:v>
                </c:pt>
                <c:pt idx="210">
                  <c:v>0</c:v>
                </c:pt>
                <c:pt idx="211">
                  <c:v>0</c:v>
                </c:pt>
                <c:pt idx="212">
                  <c:v>0</c:v>
                </c:pt>
                <c:pt idx="213">
                  <c:v>0</c:v>
                </c:pt>
                <c:pt idx="214">
                  <c:v>0</c:v>
                </c:pt>
                <c:pt idx="215">
                  <c:v>0</c:v>
                </c:pt>
                <c:pt idx="216">
                  <c:v>0</c:v>
                </c:pt>
                <c:pt idx="217">
                  <c:v>0</c:v>
                </c:pt>
                <c:pt idx="218">
                  <c:v>0</c:v>
                </c:pt>
                <c:pt idx="219">
                  <c:v>0</c:v>
                </c:pt>
                <c:pt idx="220">
                  <c:v>0</c:v>
                </c:pt>
                <c:pt idx="221">
                  <c:v>0</c:v>
                </c:pt>
                <c:pt idx="222">
                  <c:v>0</c:v>
                </c:pt>
                <c:pt idx="223">
                  <c:v>0</c:v>
                </c:pt>
                <c:pt idx="224">
                  <c:v>0</c:v>
                </c:pt>
                <c:pt idx="225">
                  <c:v>0</c:v>
                </c:pt>
                <c:pt idx="226">
                  <c:v>0</c:v>
                </c:pt>
                <c:pt idx="227">
                  <c:v>0</c:v>
                </c:pt>
                <c:pt idx="228">
                  <c:v>0</c:v>
                </c:pt>
                <c:pt idx="229">
                  <c:v>0</c:v>
                </c:pt>
                <c:pt idx="230">
                  <c:v>0</c:v>
                </c:pt>
                <c:pt idx="231">
                  <c:v>0</c:v>
                </c:pt>
                <c:pt idx="232">
                  <c:v>0</c:v>
                </c:pt>
                <c:pt idx="233">
                  <c:v>0</c:v>
                </c:pt>
                <c:pt idx="234">
                  <c:v>0</c:v>
                </c:pt>
                <c:pt idx="235">
                  <c:v>0</c:v>
                </c:pt>
                <c:pt idx="236">
                  <c:v>0</c:v>
                </c:pt>
                <c:pt idx="237">
                  <c:v>0</c:v>
                </c:pt>
                <c:pt idx="238">
                  <c:v>0</c:v>
                </c:pt>
                <c:pt idx="239">
                  <c:v>0</c:v>
                </c:pt>
                <c:pt idx="240">
                  <c:v>0</c:v>
                </c:pt>
                <c:pt idx="241">
                  <c:v>0</c:v>
                </c:pt>
                <c:pt idx="242">
                  <c:v>0</c:v>
                </c:pt>
                <c:pt idx="243">
                  <c:v>0</c:v>
                </c:pt>
                <c:pt idx="244">
                  <c:v>0</c:v>
                </c:pt>
                <c:pt idx="245">
                  <c:v>0</c:v>
                </c:pt>
                <c:pt idx="246">
                  <c:v>0</c:v>
                </c:pt>
                <c:pt idx="247">
                  <c:v>0</c:v>
                </c:pt>
                <c:pt idx="248">
                  <c:v>0</c:v>
                </c:pt>
                <c:pt idx="249">
                  <c:v>0</c:v>
                </c:pt>
                <c:pt idx="250">
                  <c:v>0</c:v>
                </c:pt>
                <c:pt idx="251">
                  <c:v>0</c:v>
                </c:pt>
                <c:pt idx="252">
                  <c:v>0</c:v>
                </c:pt>
                <c:pt idx="253">
                  <c:v>0</c:v>
                </c:pt>
                <c:pt idx="254">
                  <c:v>0</c:v>
                </c:pt>
                <c:pt idx="255">
                  <c:v>0</c:v>
                </c:pt>
                <c:pt idx="256">
                  <c:v>0</c:v>
                </c:pt>
                <c:pt idx="257">
                  <c:v>0</c:v>
                </c:pt>
                <c:pt idx="258">
                  <c:v>0</c:v>
                </c:pt>
                <c:pt idx="259">
                  <c:v>0</c:v>
                </c:pt>
              </c:numCache>
            </c:numRef>
          </c:val>
          <c:smooth val="0"/>
          <c:extLst>
            <c:ext xmlns:c16="http://schemas.microsoft.com/office/drawing/2014/chart" uri="{C3380CC4-5D6E-409C-BE32-E72D297353CC}">
              <c16:uniqueId val="{00000001-DBE4-414B-99D4-B170DDCDC34A}"/>
            </c:ext>
          </c:extLst>
        </c:ser>
        <c:ser>
          <c:idx val="1"/>
          <c:order val="1"/>
          <c:tx>
            <c:strRef>
              <c:f>'M2'!$F$3</c:f>
              <c:strCache>
                <c:ptCount val="1"/>
                <c:pt idx="0">
                  <c:v>Total</c:v>
                </c:pt>
              </c:strCache>
            </c:strRef>
          </c:tx>
          <c:spPr>
            <a:ln w="19050" cap="rnd" cmpd="sng" algn="ctr">
              <a:solidFill>
                <a:schemeClr val="tx1"/>
              </a:solidFill>
              <a:prstDash val="solid"/>
              <a:round/>
            </a:ln>
            <a:effectLst/>
          </c:spPr>
          <c:marker>
            <c:symbol val="circle"/>
            <c:size val="6"/>
            <c:spPr>
              <a:solidFill>
                <a:schemeClr val="tx1"/>
              </a:solidFill>
              <a:ln w="6350" cap="flat" cmpd="sng" algn="ctr">
                <a:solidFill>
                  <a:schemeClr val="tx1"/>
                </a:solidFill>
                <a:prstDash val="solid"/>
                <a:round/>
              </a:ln>
              <a:effectLst/>
            </c:spPr>
          </c:marker>
          <c:cat>
            <c:numRef>
              <c:f>[0]!M2_X</c:f>
              <c:numCache>
                <c:formatCode>dd\-mmm\-yyyy</c:formatCode>
                <c:ptCount val="260"/>
              </c:numCache>
            </c:numRef>
          </c:cat>
          <c:val>
            <c:numRef>
              <c:f>[0]!M2_YCombo</c:f>
              <c:numCache>
                <c:formatCode>0.0</c:formatCode>
                <c:ptCount val="260"/>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pt idx="14">
                  <c:v>#N/A</c:v>
                </c:pt>
                <c:pt idx="15">
                  <c:v>#N/A</c:v>
                </c:pt>
                <c:pt idx="16">
                  <c:v>#N/A</c:v>
                </c:pt>
                <c:pt idx="17">
                  <c:v>#N/A</c:v>
                </c:pt>
                <c:pt idx="18">
                  <c:v>#N/A</c:v>
                </c:pt>
                <c:pt idx="19">
                  <c:v>#N/A</c:v>
                </c:pt>
                <c:pt idx="20">
                  <c:v>#N/A</c:v>
                </c:pt>
                <c:pt idx="21">
                  <c:v>#N/A</c:v>
                </c:pt>
                <c:pt idx="22">
                  <c:v>#N/A</c:v>
                </c:pt>
                <c:pt idx="23">
                  <c:v>#N/A</c:v>
                </c:pt>
                <c:pt idx="24">
                  <c:v>#N/A</c:v>
                </c:pt>
                <c:pt idx="25">
                  <c:v>#N/A</c:v>
                </c:pt>
                <c:pt idx="26">
                  <c:v>#N/A</c:v>
                </c:pt>
                <c:pt idx="27">
                  <c:v>#N/A</c:v>
                </c:pt>
                <c:pt idx="28">
                  <c:v>#N/A</c:v>
                </c:pt>
                <c:pt idx="29">
                  <c:v>#N/A</c:v>
                </c:pt>
                <c:pt idx="30">
                  <c:v>#N/A</c:v>
                </c:pt>
                <c:pt idx="31">
                  <c:v>#N/A</c:v>
                </c:pt>
                <c:pt idx="32">
                  <c:v>#N/A</c:v>
                </c:pt>
                <c:pt idx="33">
                  <c:v>#N/A</c:v>
                </c:pt>
                <c:pt idx="34">
                  <c:v>#N/A</c:v>
                </c:pt>
                <c:pt idx="35">
                  <c:v>#N/A</c:v>
                </c:pt>
                <c:pt idx="36">
                  <c:v>#N/A</c:v>
                </c:pt>
                <c:pt idx="37">
                  <c:v>#N/A</c:v>
                </c:pt>
                <c:pt idx="38">
                  <c:v>#N/A</c:v>
                </c:pt>
                <c:pt idx="39">
                  <c:v>#N/A</c:v>
                </c:pt>
                <c:pt idx="40">
                  <c:v>#N/A</c:v>
                </c:pt>
                <c:pt idx="41">
                  <c:v>#N/A</c:v>
                </c:pt>
                <c:pt idx="42">
                  <c:v>#N/A</c:v>
                </c:pt>
                <c:pt idx="43">
                  <c:v>#N/A</c:v>
                </c:pt>
                <c:pt idx="44">
                  <c:v>#N/A</c:v>
                </c:pt>
                <c:pt idx="45">
                  <c:v>#N/A</c:v>
                </c:pt>
                <c:pt idx="46">
                  <c:v>#N/A</c:v>
                </c:pt>
                <c:pt idx="47">
                  <c:v>#N/A</c:v>
                </c:pt>
                <c:pt idx="48">
                  <c:v>#N/A</c:v>
                </c:pt>
                <c:pt idx="49">
                  <c:v>#N/A</c:v>
                </c:pt>
                <c:pt idx="50">
                  <c:v>#N/A</c:v>
                </c:pt>
                <c:pt idx="51">
                  <c:v>#N/A</c:v>
                </c:pt>
                <c:pt idx="52">
                  <c:v>#N/A</c:v>
                </c:pt>
                <c:pt idx="53">
                  <c:v>#N/A</c:v>
                </c:pt>
                <c:pt idx="54">
                  <c:v>#N/A</c:v>
                </c:pt>
                <c:pt idx="55">
                  <c:v>#N/A</c:v>
                </c:pt>
                <c:pt idx="56">
                  <c:v>#N/A</c:v>
                </c:pt>
                <c:pt idx="57">
                  <c:v>#N/A</c:v>
                </c:pt>
                <c:pt idx="58">
                  <c:v>#N/A</c:v>
                </c:pt>
                <c:pt idx="59">
                  <c:v>#N/A</c:v>
                </c:pt>
                <c:pt idx="60">
                  <c:v>#N/A</c:v>
                </c:pt>
                <c:pt idx="61">
                  <c:v>#N/A</c:v>
                </c:pt>
                <c:pt idx="62">
                  <c:v>#N/A</c:v>
                </c:pt>
                <c:pt idx="63">
                  <c:v>#N/A</c:v>
                </c:pt>
                <c:pt idx="64">
                  <c:v>#N/A</c:v>
                </c:pt>
                <c:pt idx="65">
                  <c:v>#N/A</c:v>
                </c:pt>
                <c:pt idx="66">
                  <c:v>#N/A</c:v>
                </c:pt>
                <c:pt idx="67">
                  <c:v>#N/A</c:v>
                </c:pt>
                <c:pt idx="68">
                  <c:v>#N/A</c:v>
                </c:pt>
                <c:pt idx="69">
                  <c:v>#N/A</c:v>
                </c:pt>
                <c:pt idx="70">
                  <c:v>#N/A</c:v>
                </c:pt>
                <c:pt idx="71">
                  <c:v>#N/A</c:v>
                </c:pt>
                <c:pt idx="72">
                  <c:v>#N/A</c:v>
                </c:pt>
                <c:pt idx="73">
                  <c:v>#N/A</c:v>
                </c:pt>
                <c:pt idx="74">
                  <c:v>#N/A</c:v>
                </c:pt>
                <c:pt idx="75">
                  <c:v>#N/A</c:v>
                </c:pt>
                <c:pt idx="76">
                  <c:v>#N/A</c:v>
                </c:pt>
                <c:pt idx="77">
                  <c:v>#N/A</c:v>
                </c:pt>
                <c:pt idx="78">
                  <c:v>#N/A</c:v>
                </c:pt>
                <c:pt idx="79">
                  <c:v>#N/A</c:v>
                </c:pt>
                <c:pt idx="80">
                  <c:v>#N/A</c:v>
                </c:pt>
                <c:pt idx="81">
                  <c:v>#N/A</c:v>
                </c:pt>
                <c:pt idx="82">
                  <c:v>#N/A</c:v>
                </c:pt>
                <c:pt idx="83">
                  <c:v>#N/A</c:v>
                </c:pt>
                <c:pt idx="84">
                  <c:v>#N/A</c:v>
                </c:pt>
                <c:pt idx="85">
                  <c:v>#N/A</c:v>
                </c:pt>
                <c:pt idx="86">
                  <c:v>#N/A</c:v>
                </c:pt>
                <c:pt idx="87">
                  <c:v>#N/A</c:v>
                </c:pt>
                <c:pt idx="88">
                  <c:v>#N/A</c:v>
                </c:pt>
                <c:pt idx="89">
                  <c:v>#N/A</c:v>
                </c:pt>
                <c:pt idx="90">
                  <c:v>#N/A</c:v>
                </c:pt>
                <c:pt idx="91">
                  <c:v>#N/A</c:v>
                </c:pt>
                <c:pt idx="92">
                  <c:v>#N/A</c:v>
                </c:pt>
                <c:pt idx="93">
                  <c:v>#N/A</c:v>
                </c:pt>
                <c:pt idx="94">
                  <c:v>#N/A</c:v>
                </c:pt>
                <c:pt idx="95">
                  <c:v>#N/A</c:v>
                </c:pt>
                <c:pt idx="96">
                  <c:v>#N/A</c:v>
                </c:pt>
                <c:pt idx="97">
                  <c:v>#N/A</c:v>
                </c:pt>
                <c:pt idx="98">
                  <c:v>#N/A</c:v>
                </c:pt>
                <c:pt idx="99">
                  <c:v>#N/A</c:v>
                </c:pt>
                <c:pt idx="100">
                  <c:v>#N/A</c:v>
                </c:pt>
                <c:pt idx="101">
                  <c:v>#N/A</c:v>
                </c:pt>
                <c:pt idx="102">
                  <c:v>#N/A</c:v>
                </c:pt>
                <c:pt idx="103">
                  <c:v>#N/A</c:v>
                </c:pt>
                <c:pt idx="104">
                  <c:v>#N/A</c:v>
                </c:pt>
                <c:pt idx="105">
                  <c:v>#N/A</c:v>
                </c:pt>
                <c:pt idx="106">
                  <c:v>#N/A</c:v>
                </c:pt>
                <c:pt idx="107">
                  <c:v>#N/A</c:v>
                </c:pt>
                <c:pt idx="108">
                  <c:v>#N/A</c:v>
                </c:pt>
                <c:pt idx="109">
                  <c:v>#N/A</c:v>
                </c:pt>
                <c:pt idx="110">
                  <c:v>#N/A</c:v>
                </c:pt>
                <c:pt idx="111">
                  <c:v>#N/A</c:v>
                </c:pt>
                <c:pt idx="112">
                  <c:v>#N/A</c:v>
                </c:pt>
                <c:pt idx="113">
                  <c:v>#N/A</c:v>
                </c:pt>
                <c:pt idx="114">
                  <c:v>#N/A</c:v>
                </c:pt>
                <c:pt idx="115">
                  <c:v>#N/A</c:v>
                </c:pt>
                <c:pt idx="116">
                  <c:v>#N/A</c:v>
                </c:pt>
                <c:pt idx="117">
                  <c:v>#N/A</c:v>
                </c:pt>
                <c:pt idx="118">
                  <c:v>#N/A</c:v>
                </c:pt>
                <c:pt idx="119">
                  <c:v>#N/A</c:v>
                </c:pt>
                <c:pt idx="120">
                  <c:v>#N/A</c:v>
                </c:pt>
                <c:pt idx="121">
                  <c:v>#N/A</c:v>
                </c:pt>
                <c:pt idx="122">
                  <c:v>#N/A</c:v>
                </c:pt>
                <c:pt idx="123">
                  <c:v>#N/A</c:v>
                </c:pt>
                <c:pt idx="124">
                  <c:v>#N/A</c:v>
                </c:pt>
                <c:pt idx="125">
                  <c:v>#N/A</c:v>
                </c:pt>
                <c:pt idx="126">
                  <c:v>#N/A</c:v>
                </c:pt>
                <c:pt idx="127">
                  <c:v>#N/A</c:v>
                </c:pt>
                <c:pt idx="128">
                  <c:v>#N/A</c:v>
                </c:pt>
                <c:pt idx="129">
                  <c:v>#N/A</c:v>
                </c:pt>
                <c:pt idx="130">
                  <c:v>#N/A</c:v>
                </c:pt>
                <c:pt idx="131">
                  <c:v>#N/A</c:v>
                </c:pt>
                <c:pt idx="132">
                  <c:v>#N/A</c:v>
                </c:pt>
                <c:pt idx="133">
                  <c:v>#N/A</c:v>
                </c:pt>
                <c:pt idx="134">
                  <c:v>#N/A</c:v>
                </c:pt>
                <c:pt idx="135">
                  <c:v>#N/A</c:v>
                </c:pt>
                <c:pt idx="136">
                  <c:v>#N/A</c:v>
                </c:pt>
                <c:pt idx="137">
                  <c:v>#N/A</c:v>
                </c:pt>
                <c:pt idx="138">
                  <c:v>#N/A</c:v>
                </c:pt>
                <c:pt idx="139">
                  <c:v>#N/A</c:v>
                </c:pt>
                <c:pt idx="140">
                  <c:v>#N/A</c:v>
                </c:pt>
                <c:pt idx="141">
                  <c:v>#N/A</c:v>
                </c:pt>
                <c:pt idx="142">
                  <c:v>#N/A</c:v>
                </c:pt>
                <c:pt idx="143">
                  <c:v>#N/A</c:v>
                </c:pt>
                <c:pt idx="144">
                  <c:v>#N/A</c:v>
                </c:pt>
                <c:pt idx="145">
                  <c:v>#N/A</c:v>
                </c:pt>
                <c:pt idx="146">
                  <c:v>#N/A</c:v>
                </c:pt>
                <c:pt idx="147">
                  <c:v>#N/A</c:v>
                </c:pt>
                <c:pt idx="148">
                  <c:v>#N/A</c:v>
                </c:pt>
                <c:pt idx="149">
                  <c:v>#N/A</c:v>
                </c:pt>
                <c:pt idx="150">
                  <c:v>#N/A</c:v>
                </c:pt>
                <c:pt idx="151">
                  <c:v>#N/A</c:v>
                </c:pt>
                <c:pt idx="152">
                  <c:v>#N/A</c:v>
                </c:pt>
                <c:pt idx="153">
                  <c:v>#N/A</c:v>
                </c:pt>
                <c:pt idx="154">
                  <c:v>#N/A</c:v>
                </c:pt>
                <c:pt idx="155">
                  <c:v>#N/A</c:v>
                </c:pt>
                <c:pt idx="156">
                  <c:v>#N/A</c:v>
                </c:pt>
                <c:pt idx="157">
                  <c:v>#N/A</c:v>
                </c:pt>
                <c:pt idx="158">
                  <c:v>#N/A</c:v>
                </c:pt>
                <c:pt idx="159">
                  <c:v>#N/A</c:v>
                </c:pt>
                <c:pt idx="160">
                  <c:v>#N/A</c:v>
                </c:pt>
                <c:pt idx="161">
                  <c:v>#N/A</c:v>
                </c:pt>
                <c:pt idx="162">
                  <c:v>#N/A</c:v>
                </c:pt>
                <c:pt idx="163">
                  <c:v>#N/A</c:v>
                </c:pt>
                <c:pt idx="164">
                  <c:v>#N/A</c:v>
                </c:pt>
                <c:pt idx="165">
                  <c:v>#N/A</c:v>
                </c:pt>
                <c:pt idx="166">
                  <c:v>#N/A</c:v>
                </c:pt>
                <c:pt idx="167">
                  <c:v>#N/A</c:v>
                </c:pt>
                <c:pt idx="168">
                  <c:v>#N/A</c:v>
                </c:pt>
                <c:pt idx="169">
                  <c:v>#N/A</c:v>
                </c:pt>
                <c:pt idx="170">
                  <c:v>#N/A</c:v>
                </c:pt>
                <c:pt idx="171">
                  <c:v>#N/A</c:v>
                </c:pt>
                <c:pt idx="172">
                  <c:v>#N/A</c:v>
                </c:pt>
                <c:pt idx="173">
                  <c:v>#N/A</c:v>
                </c:pt>
                <c:pt idx="174">
                  <c:v>#N/A</c:v>
                </c:pt>
                <c:pt idx="175">
                  <c:v>#N/A</c:v>
                </c:pt>
                <c:pt idx="176">
                  <c:v>#N/A</c:v>
                </c:pt>
                <c:pt idx="177">
                  <c:v>#N/A</c:v>
                </c:pt>
                <c:pt idx="178">
                  <c:v>#N/A</c:v>
                </c:pt>
                <c:pt idx="179">
                  <c:v>#N/A</c:v>
                </c:pt>
                <c:pt idx="180">
                  <c:v>#N/A</c:v>
                </c:pt>
                <c:pt idx="181">
                  <c:v>#N/A</c:v>
                </c:pt>
                <c:pt idx="182">
                  <c:v>#N/A</c:v>
                </c:pt>
                <c:pt idx="183">
                  <c:v>#N/A</c:v>
                </c:pt>
                <c:pt idx="184">
                  <c:v>#N/A</c:v>
                </c:pt>
                <c:pt idx="185">
                  <c:v>#N/A</c:v>
                </c:pt>
                <c:pt idx="186">
                  <c:v>#N/A</c:v>
                </c:pt>
                <c:pt idx="187">
                  <c:v>#N/A</c:v>
                </c:pt>
                <c:pt idx="188">
                  <c:v>#N/A</c:v>
                </c:pt>
                <c:pt idx="189">
                  <c:v>#N/A</c:v>
                </c:pt>
                <c:pt idx="190">
                  <c:v>#N/A</c:v>
                </c:pt>
                <c:pt idx="191">
                  <c:v>#N/A</c:v>
                </c:pt>
                <c:pt idx="192">
                  <c:v>#N/A</c:v>
                </c:pt>
                <c:pt idx="193">
                  <c:v>#N/A</c:v>
                </c:pt>
                <c:pt idx="194">
                  <c:v>#N/A</c:v>
                </c:pt>
                <c:pt idx="195">
                  <c:v>#N/A</c:v>
                </c:pt>
                <c:pt idx="196">
                  <c:v>#N/A</c:v>
                </c:pt>
                <c:pt idx="197">
                  <c:v>#N/A</c:v>
                </c:pt>
                <c:pt idx="198">
                  <c:v>#N/A</c:v>
                </c:pt>
                <c:pt idx="199">
                  <c:v>#N/A</c:v>
                </c:pt>
                <c:pt idx="200">
                  <c:v>#N/A</c:v>
                </c:pt>
                <c:pt idx="201">
                  <c:v>#N/A</c:v>
                </c:pt>
                <c:pt idx="202">
                  <c:v>#N/A</c:v>
                </c:pt>
                <c:pt idx="203">
                  <c:v>#N/A</c:v>
                </c:pt>
                <c:pt idx="204">
                  <c:v>#N/A</c:v>
                </c:pt>
                <c:pt idx="205">
                  <c:v>#N/A</c:v>
                </c:pt>
                <c:pt idx="206">
                  <c:v>#N/A</c:v>
                </c:pt>
                <c:pt idx="207">
                  <c:v>#N/A</c:v>
                </c:pt>
                <c:pt idx="208">
                  <c:v>#N/A</c:v>
                </c:pt>
                <c:pt idx="209">
                  <c:v>#N/A</c:v>
                </c:pt>
                <c:pt idx="210">
                  <c:v>#N/A</c:v>
                </c:pt>
                <c:pt idx="211">
                  <c:v>#N/A</c:v>
                </c:pt>
                <c:pt idx="212">
                  <c:v>#N/A</c:v>
                </c:pt>
                <c:pt idx="213">
                  <c:v>#N/A</c:v>
                </c:pt>
                <c:pt idx="214">
                  <c:v>#N/A</c:v>
                </c:pt>
                <c:pt idx="215">
                  <c:v>#N/A</c:v>
                </c:pt>
                <c:pt idx="216">
                  <c:v>#N/A</c:v>
                </c:pt>
                <c:pt idx="217">
                  <c:v>#N/A</c:v>
                </c:pt>
                <c:pt idx="218">
                  <c:v>#N/A</c:v>
                </c:pt>
                <c:pt idx="219">
                  <c:v>#N/A</c:v>
                </c:pt>
                <c:pt idx="220">
                  <c:v>#N/A</c:v>
                </c:pt>
                <c:pt idx="221">
                  <c:v>#N/A</c:v>
                </c:pt>
                <c:pt idx="222">
                  <c:v>#N/A</c:v>
                </c:pt>
                <c:pt idx="223">
                  <c:v>#N/A</c:v>
                </c:pt>
                <c:pt idx="224">
                  <c:v>#N/A</c:v>
                </c:pt>
                <c:pt idx="225">
                  <c:v>#N/A</c:v>
                </c:pt>
                <c:pt idx="226">
                  <c:v>#N/A</c:v>
                </c:pt>
                <c:pt idx="227">
                  <c:v>#N/A</c:v>
                </c:pt>
                <c:pt idx="228">
                  <c:v>#N/A</c:v>
                </c:pt>
                <c:pt idx="229">
                  <c:v>#N/A</c:v>
                </c:pt>
                <c:pt idx="230">
                  <c:v>#N/A</c:v>
                </c:pt>
                <c:pt idx="231">
                  <c:v>#N/A</c:v>
                </c:pt>
                <c:pt idx="232">
                  <c:v>#N/A</c:v>
                </c:pt>
                <c:pt idx="233">
                  <c:v>#N/A</c:v>
                </c:pt>
                <c:pt idx="234">
                  <c:v>#N/A</c:v>
                </c:pt>
                <c:pt idx="235">
                  <c:v>#N/A</c:v>
                </c:pt>
                <c:pt idx="236">
                  <c:v>#N/A</c:v>
                </c:pt>
                <c:pt idx="237">
                  <c:v>#N/A</c:v>
                </c:pt>
                <c:pt idx="238">
                  <c:v>#N/A</c:v>
                </c:pt>
                <c:pt idx="239">
                  <c:v>#N/A</c:v>
                </c:pt>
                <c:pt idx="240">
                  <c:v>#N/A</c:v>
                </c:pt>
                <c:pt idx="241">
                  <c:v>#N/A</c:v>
                </c:pt>
                <c:pt idx="242">
                  <c:v>#N/A</c:v>
                </c:pt>
                <c:pt idx="243">
                  <c:v>#N/A</c:v>
                </c:pt>
                <c:pt idx="244">
                  <c:v>#N/A</c:v>
                </c:pt>
                <c:pt idx="245">
                  <c:v>#N/A</c:v>
                </c:pt>
                <c:pt idx="246">
                  <c:v>#N/A</c:v>
                </c:pt>
                <c:pt idx="247">
                  <c:v>#N/A</c:v>
                </c:pt>
                <c:pt idx="248">
                  <c:v>#N/A</c:v>
                </c:pt>
                <c:pt idx="249">
                  <c:v>#N/A</c:v>
                </c:pt>
                <c:pt idx="250">
                  <c:v>#N/A</c:v>
                </c:pt>
                <c:pt idx="251">
                  <c:v>#N/A</c:v>
                </c:pt>
                <c:pt idx="252">
                  <c:v>#N/A</c:v>
                </c:pt>
                <c:pt idx="253">
                  <c:v>#N/A</c:v>
                </c:pt>
                <c:pt idx="254">
                  <c:v>#N/A</c:v>
                </c:pt>
                <c:pt idx="255">
                  <c:v>#N/A</c:v>
                </c:pt>
                <c:pt idx="256">
                  <c:v>#N/A</c:v>
                </c:pt>
                <c:pt idx="257">
                  <c:v>#N/A</c:v>
                </c:pt>
                <c:pt idx="258">
                  <c:v>#N/A</c:v>
                </c:pt>
                <c:pt idx="259">
                  <c:v>#N/A</c:v>
                </c:pt>
              </c:numCache>
            </c:numRef>
          </c:val>
          <c:smooth val="0"/>
          <c:extLst>
            <c:ext xmlns:c16="http://schemas.microsoft.com/office/drawing/2014/chart" uri="{C3380CC4-5D6E-409C-BE32-E72D297353CC}">
              <c16:uniqueId val="{00000003-DBE4-414B-99D4-B170DDCDC34A}"/>
            </c:ext>
          </c:extLst>
        </c:ser>
        <c:dLbls>
          <c:showLegendKey val="0"/>
          <c:showVal val="0"/>
          <c:showCatName val="0"/>
          <c:showSerName val="0"/>
          <c:showPercent val="0"/>
          <c:showBubbleSize val="0"/>
        </c:dLbls>
        <c:smooth val="0"/>
        <c:axId val="1253969471"/>
        <c:axId val="1253964063"/>
      </c:lineChart>
      <c:catAx>
        <c:axId val="1253969471"/>
        <c:scaling>
          <c:orientation val="minMax"/>
        </c:scaling>
        <c:delete val="0"/>
        <c:axPos val="b"/>
        <c:numFmt formatCode="mmm\ dd" sourceLinked="0"/>
        <c:majorTickMark val="out"/>
        <c:minorTickMark val="none"/>
        <c:tickLblPos val="nextTo"/>
        <c:spPr>
          <a:noFill/>
          <a:ln w="9525" cap="flat" cmpd="sng" algn="ctr">
            <a:solidFill>
              <a:schemeClr val="bg1">
                <a:lumMod val="50000"/>
              </a:schemeClr>
            </a:solidFill>
            <a:prstDash val="solid"/>
            <a:round/>
          </a:ln>
          <a:effectLst/>
        </c:spPr>
        <c:txPr>
          <a:bodyPr rot="-600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crossAx val="1253964063"/>
        <c:crosses val="autoZero"/>
        <c:auto val="1"/>
        <c:lblAlgn val="ctr"/>
        <c:lblOffset val="100"/>
        <c:noMultiLvlLbl val="1"/>
      </c:catAx>
      <c:valAx>
        <c:axId val="1253964063"/>
        <c:scaling>
          <c:orientation val="minMax"/>
        </c:scaling>
        <c:delete val="0"/>
        <c:axPos val="l"/>
        <c:numFmt formatCode="0.0" sourceLinked="1"/>
        <c:majorTickMark val="out"/>
        <c:minorTickMark val="none"/>
        <c:tickLblPos val="nextTo"/>
        <c:spPr>
          <a:noFill/>
          <a:ln w="6350" cap="flat" cmpd="sng" algn="ctr">
            <a:solidFill>
              <a:schemeClr val="bg1">
                <a:lumMod val="50000"/>
              </a:schemeClr>
            </a:solidFill>
            <a:prstDash val="solid"/>
            <a:round/>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en-US"/>
          </a:p>
        </c:txPr>
        <c:crossAx val="1253969471"/>
        <c:crosses val="autoZero"/>
        <c:crossBetween val="midCat"/>
      </c:valAx>
    </c:plotArea>
    <c:plotVisOnly val="1"/>
    <c:dispBlanksAs val="gap"/>
    <c:showDLblsOverMax val="0"/>
    <c:extLst/>
  </c:chart>
  <c:spPr>
    <a:solidFill>
      <a:schemeClr val="bg1"/>
    </a:solidFill>
    <a:ln w="9525" cap="flat" cmpd="sng" algn="ctr">
      <a:solidFill>
        <a:schemeClr val="bg1">
          <a:lumMod val="50000"/>
        </a:schemeClr>
      </a:solidFill>
      <a:prstDash val="solid"/>
      <a:round/>
    </a:ln>
    <a:effectLst/>
  </c:spPr>
  <c:txPr>
    <a:bodyPr/>
    <a:lstStyle/>
    <a:p>
      <a:pPr>
        <a:defRPr/>
      </a:pPr>
      <a:endParaRPr lang="en-US"/>
    </a:p>
  </c:txPr>
  <c:printSettings>
    <c:headerFooter/>
    <c:pageMargins b="0.75" l="0.7" r="0.7" t="0.75" header="0.3" footer="0.3"/>
    <c:pageSetup/>
  </c:printSettings>
</c:chartSpace>
</file>

<file path=xl/charts/chart1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1"/>
    </mc:Choice>
    <mc:Fallback>
      <c:style val="1"/>
    </mc:Fallback>
  </mc:AlternateContent>
  <c:chart>
    <c:autoTitleDeleted val="1"/>
    <c:plotArea>
      <c:layout>
        <c:manualLayout>
          <c:layoutTarget val="inner"/>
          <c:xMode val="edge"/>
          <c:yMode val="edge"/>
          <c:x val="9.9871391076115479E-2"/>
          <c:y val="0.2"/>
          <c:w val="0.85429527559055118"/>
          <c:h val="0.67867821522309713"/>
        </c:manualLayout>
      </c:layout>
      <c:lineChart>
        <c:grouping val="standard"/>
        <c:varyColors val="0"/>
        <c:ser>
          <c:idx val="0"/>
          <c:order val="0"/>
          <c:tx>
            <c:strRef>
              <c:f>'M2'!$B$3</c:f>
              <c:strCache>
                <c:ptCount val="1"/>
                <c:pt idx="0">
                  <c:v>Subgroup 1</c:v>
                </c:pt>
              </c:strCache>
            </c:strRef>
          </c:tx>
          <c:spPr>
            <a:ln w="12700" cap="rnd" cmpd="sng" algn="ctr">
              <a:solidFill>
                <a:schemeClr val="tx1"/>
              </a:solidFill>
              <a:prstDash val="solid"/>
              <a:round/>
            </a:ln>
            <a:effectLst/>
          </c:spPr>
          <c:marker>
            <c:symbol val="circle"/>
            <c:size val="4"/>
            <c:spPr>
              <a:solidFill>
                <a:schemeClr val="tx1"/>
              </a:solidFill>
              <a:ln w="6350" cap="flat" cmpd="sng" algn="ctr">
                <a:solidFill>
                  <a:schemeClr val="tx1"/>
                </a:solidFill>
                <a:prstDash val="solid"/>
                <a:round/>
              </a:ln>
              <a:effectLst/>
            </c:spPr>
          </c:marker>
          <c:cat>
            <c:numRef>
              <c:f>[0]!M2_X</c:f>
              <c:numCache>
                <c:formatCode>dd\-mmm\-yyyy</c:formatCode>
                <c:ptCount val="260"/>
              </c:numCache>
            </c:numRef>
          </c:cat>
          <c:val>
            <c:numRef>
              <c:f>[0]!M2_Y1</c:f>
              <c:numCache>
                <c:formatCode>0.0</c:formatCode>
                <c:ptCount val="260"/>
              </c:numCache>
            </c:numRef>
          </c:val>
          <c:smooth val="0"/>
          <c:extLst>
            <c:ext xmlns:c16="http://schemas.microsoft.com/office/drawing/2014/chart" uri="{C3380CC4-5D6E-409C-BE32-E72D297353CC}">
              <c16:uniqueId val="{00000007-6F8A-4DBD-A9F8-6B2B65F98F23}"/>
            </c:ext>
          </c:extLst>
        </c:ser>
        <c:dLbls>
          <c:showLegendKey val="0"/>
          <c:showVal val="0"/>
          <c:showCatName val="0"/>
          <c:showSerName val="0"/>
          <c:showPercent val="0"/>
          <c:showBubbleSize val="0"/>
        </c:dLbls>
        <c:marker val="1"/>
        <c:smooth val="0"/>
        <c:axId val="1418724287"/>
        <c:axId val="1418728447"/>
      </c:lineChart>
      <c:catAx>
        <c:axId val="1418724287"/>
        <c:scaling>
          <c:orientation val="minMax"/>
        </c:scaling>
        <c:delete val="0"/>
        <c:axPos val="b"/>
        <c:numFmt formatCode="mmm" sourceLinked="0"/>
        <c:majorTickMark val="out"/>
        <c:minorTickMark val="none"/>
        <c:tickLblPos val="nextTo"/>
        <c:spPr>
          <a:noFill/>
          <a:ln w="6350" cap="flat" cmpd="sng" algn="ctr">
            <a:solidFill>
              <a:schemeClr val="tx1">
                <a:tint val="75000"/>
              </a:schemeClr>
            </a:solidFill>
            <a:prstDash val="solid"/>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418728447"/>
        <c:crosses val="autoZero"/>
        <c:auto val="1"/>
        <c:lblAlgn val="ctr"/>
        <c:lblOffset val="100"/>
        <c:noMultiLvlLbl val="1"/>
      </c:catAx>
      <c:valAx>
        <c:axId val="1418728447"/>
        <c:scaling>
          <c:orientation val="minMax"/>
        </c:scaling>
        <c:delete val="0"/>
        <c:axPos val="l"/>
        <c:numFmt formatCode="0.0" sourceLinked="1"/>
        <c:majorTickMark val="out"/>
        <c:minorTickMark val="none"/>
        <c:tickLblPos val="nextTo"/>
        <c:spPr>
          <a:noFill/>
          <a:ln w="6350" cap="flat" cmpd="sng" algn="ctr">
            <a:solidFill>
              <a:schemeClr val="bg1">
                <a:lumMod val="50000"/>
              </a:schemeClr>
            </a:solidFill>
            <a:prstDash val="solid"/>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418724287"/>
        <c:crosses val="autoZero"/>
        <c:crossBetween val="midCat"/>
      </c:valAx>
    </c:plotArea>
    <c:plotVisOnly val="1"/>
    <c:dispBlanksAs val="gap"/>
    <c:showDLblsOverMax val="0"/>
    <c:extLst/>
  </c:chart>
  <c:txPr>
    <a:bodyPr/>
    <a:lstStyle/>
    <a:p>
      <a:pPr>
        <a:defRPr/>
      </a:pPr>
      <a:endParaRPr lang="en-US"/>
    </a:p>
  </c:txPr>
  <c:printSettings>
    <c:headerFooter/>
    <c:pageMargins b="0.75" l="0.7" r="0.7" t="0.75" header="0.3" footer="0.3"/>
    <c:pageSetup/>
  </c:printSettings>
</c:chartSpace>
</file>

<file path=xl/charts/chart1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1"/>
    </mc:Choice>
    <mc:Fallback>
      <c:style val="1"/>
    </mc:Fallback>
  </mc:AlternateContent>
  <c:chart>
    <c:autoTitleDeleted val="1"/>
    <c:plotArea>
      <c:layout>
        <c:manualLayout>
          <c:layoutTarget val="inner"/>
          <c:xMode val="edge"/>
          <c:yMode val="edge"/>
          <c:x val="9.9871391076115479E-2"/>
          <c:y val="0.2"/>
          <c:w val="0.85429527559055118"/>
          <c:h val="0.67867821522309713"/>
        </c:manualLayout>
      </c:layout>
      <c:lineChart>
        <c:grouping val="standard"/>
        <c:varyColors val="0"/>
        <c:ser>
          <c:idx val="0"/>
          <c:order val="0"/>
          <c:tx>
            <c:strRef>
              <c:f>'M2'!$E$3</c:f>
              <c:strCache>
                <c:ptCount val="1"/>
                <c:pt idx="0">
                  <c:v>Subgroup 4</c:v>
                </c:pt>
              </c:strCache>
            </c:strRef>
          </c:tx>
          <c:spPr>
            <a:ln w="12700" cap="rnd" cmpd="sng" algn="ctr">
              <a:solidFill>
                <a:schemeClr val="tx1"/>
              </a:solidFill>
              <a:prstDash val="solid"/>
              <a:round/>
            </a:ln>
            <a:effectLst/>
          </c:spPr>
          <c:marker>
            <c:symbol val="circle"/>
            <c:size val="4"/>
            <c:spPr>
              <a:solidFill>
                <a:schemeClr val="tx1"/>
              </a:solidFill>
              <a:ln w="6350" cap="flat" cmpd="sng" algn="ctr">
                <a:solidFill>
                  <a:schemeClr val="tx1"/>
                </a:solidFill>
                <a:prstDash val="solid"/>
                <a:round/>
              </a:ln>
              <a:effectLst/>
            </c:spPr>
          </c:marker>
          <c:cat>
            <c:numRef>
              <c:f>[0]!M2_X</c:f>
              <c:numCache>
                <c:formatCode>dd\-mmm\-yyyy</c:formatCode>
                <c:ptCount val="260"/>
              </c:numCache>
            </c:numRef>
          </c:cat>
          <c:val>
            <c:numRef>
              <c:f>[0]!M2_Y4</c:f>
              <c:numCache>
                <c:formatCode>0.0</c:formatCode>
                <c:ptCount val="260"/>
              </c:numCache>
            </c:numRef>
          </c:val>
          <c:smooth val="0"/>
          <c:extLst>
            <c:ext xmlns:c16="http://schemas.microsoft.com/office/drawing/2014/chart" uri="{C3380CC4-5D6E-409C-BE32-E72D297353CC}">
              <c16:uniqueId val="{0000000D-BCA3-41D1-BA95-C966D2F08D60}"/>
            </c:ext>
          </c:extLst>
        </c:ser>
        <c:dLbls>
          <c:showLegendKey val="0"/>
          <c:showVal val="0"/>
          <c:showCatName val="0"/>
          <c:showSerName val="0"/>
          <c:showPercent val="0"/>
          <c:showBubbleSize val="0"/>
        </c:dLbls>
        <c:marker val="1"/>
        <c:smooth val="0"/>
        <c:axId val="1418724287"/>
        <c:axId val="1418728447"/>
      </c:lineChart>
      <c:catAx>
        <c:axId val="1418724287"/>
        <c:scaling>
          <c:orientation val="minMax"/>
        </c:scaling>
        <c:delete val="0"/>
        <c:axPos val="b"/>
        <c:numFmt formatCode="mmm" sourceLinked="0"/>
        <c:majorTickMark val="out"/>
        <c:minorTickMark val="none"/>
        <c:tickLblPos val="nextTo"/>
        <c:spPr>
          <a:noFill/>
          <a:ln w="6350" cap="flat" cmpd="sng" algn="ctr">
            <a:solidFill>
              <a:schemeClr val="tx1">
                <a:tint val="75000"/>
              </a:schemeClr>
            </a:solidFill>
            <a:prstDash val="solid"/>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418728447"/>
        <c:crosses val="autoZero"/>
        <c:auto val="1"/>
        <c:lblAlgn val="ctr"/>
        <c:lblOffset val="100"/>
        <c:noMultiLvlLbl val="1"/>
      </c:catAx>
      <c:valAx>
        <c:axId val="1418728447"/>
        <c:scaling>
          <c:orientation val="minMax"/>
        </c:scaling>
        <c:delete val="0"/>
        <c:axPos val="l"/>
        <c:numFmt formatCode="0.0" sourceLinked="1"/>
        <c:majorTickMark val="out"/>
        <c:minorTickMark val="none"/>
        <c:tickLblPos val="nextTo"/>
        <c:spPr>
          <a:noFill/>
          <a:ln w="6350" cap="flat" cmpd="sng" algn="ctr">
            <a:solidFill>
              <a:schemeClr val="bg1">
                <a:lumMod val="50000"/>
              </a:schemeClr>
            </a:solidFill>
            <a:prstDash val="solid"/>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418724287"/>
        <c:crosses val="autoZero"/>
        <c:crossBetween val="midCat"/>
      </c:valAx>
    </c:plotArea>
    <c:plotVisOnly val="1"/>
    <c:dispBlanksAs val="gap"/>
    <c:showDLblsOverMax val="0"/>
    <c:extLst/>
  </c:chart>
  <c:txPr>
    <a:bodyPr/>
    <a:lstStyle/>
    <a:p>
      <a:pPr>
        <a:defRPr/>
      </a:pPr>
      <a:endParaRPr lang="en-US"/>
    </a:p>
  </c:txPr>
  <c:printSettings>
    <c:headerFooter/>
    <c:pageMargins b="0.75" l="0.7" r="0.7" t="0.75" header="0.3" footer="0.3"/>
    <c:pageSetup/>
  </c:printSettings>
</c:chartSpace>
</file>

<file path=xl/charts/chart2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1"/>
    </mc:Choice>
    <mc:Fallback>
      <c:style val="1"/>
    </mc:Fallback>
  </mc:AlternateContent>
  <c:chart>
    <c:autoTitleDeleted val="1"/>
    <c:plotArea>
      <c:layout>
        <c:manualLayout>
          <c:layoutTarget val="inner"/>
          <c:xMode val="edge"/>
          <c:yMode val="edge"/>
          <c:x val="9.9871391076115479E-2"/>
          <c:y val="0.2"/>
          <c:w val="0.85429527559055118"/>
          <c:h val="0.67867821522309713"/>
        </c:manualLayout>
      </c:layout>
      <c:lineChart>
        <c:grouping val="standard"/>
        <c:varyColors val="0"/>
        <c:ser>
          <c:idx val="0"/>
          <c:order val="0"/>
          <c:tx>
            <c:strRef>
              <c:f>'M2'!$C$3</c:f>
              <c:strCache>
                <c:ptCount val="1"/>
                <c:pt idx="0">
                  <c:v>Subgroup 2</c:v>
                </c:pt>
              </c:strCache>
            </c:strRef>
          </c:tx>
          <c:spPr>
            <a:ln w="12700" cap="rnd" cmpd="sng" algn="ctr">
              <a:solidFill>
                <a:schemeClr val="tx1"/>
              </a:solidFill>
              <a:prstDash val="solid"/>
              <a:round/>
            </a:ln>
            <a:effectLst/>
          </c:spPr>
          <c:marker>
            <c:symbol val="circle"/>
            <c:size val="4"/>
            <c:spPr>
              <a:solidFill>
                <a:schemeClr val="tx1"/>
              </a:solidFill>
              <a:ln w="6350" cap="flat" cmpd="sng" algn="ctr">
                <a:solidFill>
                  <a:schemeClr val="tx1"/>
                </a:solidFill>
                <a:prstDash val="solid"/>
                <a:round/>
              </a:ln>
              <a:effectLst/>
            </c:spPr>
          </c:marker>
          <c:cat>
            <c:numRef>
              <c:f>[0]!M2_X</c:f>
              <c:numCache>
                <c:formatCode>dd\-mmm\-yyyy</c:formatCode>
                <c:ptCount val="260"/>
              </c:numCache>
            </c:numRef>
          </c:cat>
          <c:val>
            <c:numRef>
              <c:f>[0]!M2_Y2</c:f>
              <c:numCache>
                <c:formatCode>0.0</c:formatCode>
                <c:ptCount val="260"/>
              </c:numCache>
            </c:numRef>
          </c:val>
          <c:smooth val="0"/>
          <c:extLst>
            <c:ext xmlns:c16="http://schemas.microsoft.com/office/drawing/2014/chart" uri="{C3380CC4-5D6E-409C-BE32-E72D297353CC}">
              <c16:uniqueId val="{00000009-9FFE-4166-8161-A3A108BB1F67}"/>
            </c:ext>
          </c:extLst>
        </c:ser>
        <c:dLbls>
          <c:showLegendKey val="0"/>
          <c:showVal val="0"/>
          <c:showCatName val="0"/>
          <c:showSerName val="0"/>
          <c:showPercent val="0"/>
          <c:showBubbleSize val="0"/>
        </c:dLbls>
        <c:marker val="1"/>
        <c:smooth val="0"/>
        <c:axId val="1418724287"/>
        <c:axId val="1418728447"/>
      </c:lineChart>
      <c:catAx>
        <c:axId val="1418724287"/>
        <c:scaling>
          <c:orientation val="minMax"/>
        </c:scaling>
        <c:delete val="0"/>
        <c:axPos val="b"/>
        <c:numFmt formatCode="mmm" sourceLinked="0"/>
        <c:majorTickMark val="out"/>
        <c:minorTickMark val="none"/>
        <c:tickLblPos val="nextTo"/>
        <c:spPr>
          <a:noFill/>
          <a:ln w="6350" cap="flat" cmpd="sng" algn="ctr">
            <a:solidFill>
              <a:schemeClr val="tx1">
                <a:tint val="75000"/>
              </a:schemeClr>
            </a:solidFill>
            <a:prstDash val="solid"/>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418728447"/>
        <c:crosses val="autoZero"/>
        <c:auto val="1"/>
        <c:lblAlgn val="ctr"/>
        <c:lblOffset val="100"/>
        <c:noMultiLvlLbl val="1"/>
      </c:catAx>
      <c:valAx>
        <c:axId val="1418728447"/>
        <c:scaling>
          <c:orientation val="minMax"/>
        </c:scaling>
        <c:delete val="0"/>
        <c:axPos val="l"/>
        <c:numFmt formatCode="0.0" sourceLinked="1"/>
        <c:majorTickMark val="out"/>
        <c:minorTickMark val="none"/>
        <c:tickLblPos val="nextTo"/>
        <c:spPr>
          <a:noFill/>
          <a:ln w="6350" cap="flat" cmpd="sng" algn="ctr">
            <a:solidFill>
              <a:schemeClr val="bg1">
                <a:lumMod val="50000"/>
              </a:schemeClr>
            </a:solidFill>
            <a:prstDash val="solid"/>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418724287"/>
        <c:crosses val="autoZero"/>
        <c:crossBetween val="midCat"/>
      </c:valAx>
    </c:plotArea>
    <c:plotVisOnly val="1"/>
    <c:dispBlanksAs val="gap"/>
    <c:showDLblsOverMax val="0"/>
    <c:extLst/>
  </c:chart>
  <c:txPr>
    <a:bodyPr/>
    <a:lstStyle/>
    <a:p>
      <a:pPr>
        <a:defRPr/>
      </a:pPr>
      <a:endParaRPr lang="en-US"/>
    </a:p>
  </c:txPr>
  <c:printSettings>
    <c:headerFooter/>
    <c:pageMargins b="0.75" l="0.7" r="0.7" t="0.75" header="0.3" footer="0.3"/>
    <c:pageSetup/>
  </c:printSettings>
</c:chartSpace>
</file>

<file path=xl/charts/chart2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1"/>
    </mc:Choice>
    <mc:Fallback>
      <c:style val="1"/>
    </mc:Fallback>
  </mc:AlternateContent>
  <c:chart>
    <c:autoTitleDeleted val="1"/>
    <c:plotArea>
      <c:layout>
        <c:manualLayout>
          <c:layoutTarget val="inner"/>
          <c:xMode val="edge"/>
          <c:yMode val="edge"/>
          <c:x val="9.9871391076115479E-2"/>
          <c:y val="0.2"/>
          <c:w val="0.85429527559055118"/>
          <c:h val="0.67867821522309713"/>
        </c:manualLayout>
      </c:layout>
      <c:lineChart>
        <c:grouping val="standard"/>
        <c:varyColors val="0"/>
        <c:ser>
          <c:idx val="0"/>
          <c:order val="0"/>
          <c:tx>
            <c:strRef>
              <c:f>'M2'!$D$3</c:f>
              <c:strCache>
                <c:ptCount val="1"/>
                <c:pt idx="0">
                  <c:v>Subgroup 3</c:v>
                </c:pt>
              </c:strCache>
            </c:strRef>
          </c:tx>
          <c:spPr>
            <a:ln w="12700" cap="rnd" cmpd="sng" algn="ctr">
              <a:solidFill>
                <a:schemeClr val="tx1"/>
              </a:solidFill>
              <a:prstDash val="solid"/>
              <a:round/>
            </a:ln>
            <a:effectLst/>
          </c:spPr>
          <c:marker>
            <c:symbol val="circle"/>
            <c:size val="4"/>
            <c:spPr>
              <a:solidFill>
                <a:schemeClr val="tx1"/>
              </a:solidFill>
              <a:ln w="6350" cap="flat" cmpd="sng" algn="ctr">
                <a:solidFill>
                  <a:schemeClr val="tx1"/>
                </a:solidFill>
                <a:prstDash val="solid"/>
                <a:round/>
              </a:ln>
              <a:effectLst/>
            </c:spPr>
          </c:marker>
          <c:cat>
            <c:numRef>
              <c:f>[0]!M2_X</c:f>
              <c:numCache>
                <c:formatCode>dd\-mmm\-yyyy</c:formatCode>
                <c:ptCount val="260"/>
              </c:numCache>
            </c:numRef>
          </c:cat>
          <c:val>
            <c:numRef>
              <c:f>[0]!M2_Y3</c:f>
              <c:numCache>
                <c:formatCode>0.0</c:formatCode>
                <c:ptCount val="260"/>
              </c:numCache>
            </c:numRef>
          </c:val>
          <c:smooth val="0"/>
          <c:extLst>
            <c:ext xmlns:c16="http://schemas.microsoft.com/office/drawing/2014/chart" uri="{C3380CC4-5D6E-409C-BE32-E72D297353CC}">
              <c16:uniqueId val="{0000000B-C0CB-4636-B349-A13DC95E7DEB}"/>
            </c:ext>
          </c:extLst>
        </c:ser>
        <c:dLbls>
          <c:showLegendKey val="0"/>
          <c:showVal val="0"/>
          <c:showCatName val="0"/>
          <c:showSerName val="0"/>
          <c:showPercent val="0"/>
          <c:showBubbleSize val="0"/>
        </c:dLbls>
        <c:marker val="1"/>
        <c:smooth val="0"/>
        <c:axId val="1418724287"/>
        <c:axId val="1418728447"/>
      </c:lineChart>
      <c:catAx>
        <c:axId val="1418724287"/>
        <c:scaling>
          <c:orientation val="minMax"/>
        </c:scaling>
        <c:delete val="0"/>
        <c:axPos val="b"/>
        <c:numFmt formatCode="mmm" sourceLinked="0"/>
        <c:majorTickMark val="out"/>
        <c:minorTickMark val="none"/>
        <c:tickLblPos val="nextTo"/>
        <c:spPr>
          <a:noFill/>
          <a:ln w="6350" cap="flat" cmpd="sng" algn="ctr">
            <a:solidFill>
              <a:schemeClr val="tx1">
                <a:tint val="75000"/>
              </a:schemeClr>
            </a:solidFill>
            <a:prstDash val="solid"/>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418728447"/>
        <c:crosses val="autoZero"/>
        <c:auto val="1"/>
        <c:lblAlgn val="ctr"/>
        <c:lblOffset val="100"/>
        <c:noMultiLvlLbl val="1"/>
      </c:catAx>
      <c:valAx>
        <c:axId val="1418728447"/>
        <c:scaling>
          <c:orientation val="minMax"/>
        </c:scaling>
        <c:delete val="0"/>
        <c:axPos val="l"/>
        <c:numFmt formatCode="0.0" sourceLinked="1"/>
        <c:majorTickMark val="out"/>
        <c:minorTickMark val="none"/>
        <c:tickLblPos val="nextTo"/>
        <c:spPr>
          <a:noFill/>
          <a:ln w="6350" cap="flat" cmpd="sng" algn="ctr">
            <a:solidFill>
              <a:schemeClr val="bg1">
                <a:lumMod val="50000"/>
              </a:schemeClr>
            </a:solidFill>
            <a:prstDash val="solid"/>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418724287"/>
        <c:crosses val="autoZero"/>
        <c:crossBetween val="midCat"/>
      </c:valAx>
    </c:plotArea>
    <c:plotVisOnly val="1"/>
    <c:dispBlanksAs val="gap"/>
    <c:showDLblsOverMax val="0"/>
    <c:extLst/>
  </c:chart>
  <c:txPr>
    <a:bodyPr/>
    <a:lstStyle/>
    <a:p>
      <a:pPr>
        <a:defRPr/>
      </a:pPr>
      <a:endParaRPr lang="en-US"/>
    </a:p>
  </c:txPr>
  <c:printSettings>
    <c:headerFooter/>
    <c:pageMargins b="0.75" l="0.7" r="0.7" t="0.75" header="0.3" footer="0.3"/>
    <c:pageSetup/>
  </c:printSettings>
</c:chartSpace>
</file>

<file path=xl/charts/chart2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1"/>
    </mc:Choice>
    <mc:Fallback>
      <c:style val="1"/>
    </mc:Fallback>
  </mc:AlternateContent>
  <c:chart>
    <c:autoTitleDeleted val="1"/>
    <c:plotArea>
      <c:layout>
        <c:manualLayout>
          <c:layoutTarget val="inner"/>
          <c:xMode val="edge"/>
          <c:yMode val="edge"/>
          <c:x val="7.3680654974946316E-2"/>
          <c:y val="0.10475452410553945"/>
          <c:w val="0.90284268901871134"/>
          <c:h val="0.74769581433899712"/>
        </c:manualLayout>
      </c:layout>
      <c:lineChart>
        <c:grouping val="standard"/>
        <c:varyColors val="0"/>
        <c:ser>
          <c:idx val="2"/>
          <c:order val="0"/>
          <c:tx>
            <c:strRef>
              <c:f>'M3'!$G$3</c:f>
              <c:strCache>
                <c:ptCount val="1"/>
                <c:pt idx="0">
                  <c:v>Median</c:v>
                </c:pt>
              </c:strCache>
            </c:strRef>
          </c:tx>
          <c:spPr>
            <a:ln w="19050" cap="rnd" cmpd="sng" algn="ctr">
              <a:solidFill>
                <a:schemeClr val="dk1">
                  <a:tint val="75000"/>
                </a:schemeClr>
              </a:solidFill>
              <a:prstDash val="dash"/>
              <a:round/>
            </a:ln>
            <a:effectLst/>
          </c:spPr>
          <c:marker>
            <c:symbol val="none"/>
          </c:marker>
          <c:cat>
            <c:numRef>
              <c:f>[0]!M3_X</c:f>
              <c:numCache>
                <c:formatCode>dd\-mmm\-yyyy</c:formatCode>
                <c:ptCount val="260"/>
              </c:numCache>
            </c:numRef>
          </c:cat>
          <c:val>
            <c:numRef>
              <c:f>[0]!M3_Med</c:f>
              <c:numCache>
                <c:formatCode>0.0</c:formatCode>
                <c:ptCount val="260"/>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c:v>0</c:v>
                </c:pt>
                <c:pt idx="38">
                  <c:v>0</c:v>
                </c:pt>
                <c:pt idx="39">
                  <c:v>0</c:v>
                </c:pt>
                <c:pt idx="40">
                  <c:v>0</c:v>
                </c:pt>
                <c:pt idx="41">
                  <c:v>0</c:v>
                </c:pt>
                <c:pt idx="42">
                  <c:v>0</c:v>
                </c:pt>
                <c:pt idx="43">
                  <c:v>0</c:v>
                </c:pt>
                <c:pt idx="44">
                  <c:v>0</c:v>
                </c:pt>
                <c:pt idx="45">
                  <c:v>0</c:v>
                </c:pt>
                <c:pt idx="46">
                  <c:v>0</c:v>
                </c:pt>
                <c:pt idx="47">
                  <c:v>0</c:v>
                </c:pt>
                <c:pt idx="48">
                  <c:v>0</c:v>
                </c:pt>
                <c:pt idx="49">
                  <c:v>0</c:v>
                </c:pt>
                <c:pt idx="50">
                  <c:v>0</c:v>
                </c:pt>
                <c:pt idx="51">
                  <c:v>0</c:v>
                </c:pt>
                <c:pt idx="52">
                  <c:v>0</c:v>
                </c:pt>
                <c:pt idx="53">
                  <c:v>0</c:v>
                </c:pt>
                <c:pt idx="54">
                  <c:v>0</c:v>
                </c:pt>
                <c:pt idx="55">
                  <c:v>0</c:v>
                </c:pt>
                <c:pt idx="56">
                  <c:v>0</c:v>
                </c:pt>
                <c:pt idx="57">
                  <c:v>0</c:v>
                </c:pt>
                <c:pt idx="58">
                  <c:v>0</c:v>
                </c:pt>
                <c:pt idx="59">
                  <c:v>0</c:v>
                </c:pt>
                <c:pt idx="60">
                  <c:v>0</c:v>
                </c:pt>
                <c:pt idx="61">
                  <c:v>0</c:v>
                </c:pt>
                <c:pt idx="62">
                  <c:v>0</c:v>
                </c:pt>
                <c:pt idx="63">
                  <c:v>0</c:v>
                </c:pt>
                <c:pt idx="64">
                  <c:v>0</c:v>
                </c:pt>
                <c:pt idx="65">
                  <c:v>0</c:v>
                </c:pt>
                <c:pt idx="66">
                  <c:v>0</c:v>
                </c:pt>
                <c:pt idx="67">
                  <c:v>0</c:v>
                </c:pt>
                <c:pt idx="68">
                  <c:v>0</c:v>
                </c:pt>
                <c:pt idx="69">
                  <c:v>0</c:v>
                </c:pt>
                <c:pt idx="70">
                  <c:v>0</c:v>
                </c:pt>
                <c:pt idx="71">
                  <c:v>0</c:v>
                </c:pt>
                <c:pt idx="72">
                  <c:v>0</c:v>
                </c:pt>
                <c:pt idx="73">
                  <c:v>0</c:v>
                </c:pt>
                <c:pt idx="74">
                  <c:v>0</c:v>
                </c:pt>
                <c:pt idx="75">
                  <c:v>0</c:v>
                </c:pt>
                <c:pt idx="76">
                  <c:v>0</c:v>
                </c:pt>
                <c:pt idx="77">
                  <c:v>0</c:v>
                </c:pt>
                <c:pt idx="78">
                  <c:v>0</c:v>
                </c:pt>
                <c:pt idx="79">
                  <c:v>0</c:v>
                </c:pt>
                <c:pt idx="80">
                  <c:v>0</c:v>
                </c:pt>
                <c:pt idx="81">
                  <c:v>0</c:v>
                </c:pt>
                <c:pt idx="82">
                  <c:v>0</c:v>
                </c:pt>
                <c:pt idx="83">
                  <c:v>0</c:v>
                </c:pt>
                <c:pt idx="84">
                  <c:v>0</c:v>
                </c:pt>
                <c:pt idx="85">
                  <c:v>0</c:v>
                </c:pt>
                <c:pt idx="86">
                  <c:v>0</c:v>
                </c:pt>
                <c:pt idx="87">
                  <c:v>0</c:v>
                </c:pt>
                <c:pt idx="88">
                  <c:v>0</c:v>
                </c:pt>
                <c:pt idx="89">
                  <c:v>0</c:v>
                </c:pt>
                <c:pt idx="90">
                  <c:v>0</c:v>
                </c:pt>
                <c:pt idx="91">
                  <c:v>0</c:v>
                </c:pt>
                <c:pt idx="92">
                  <c:v>0</c:v>
                </c:pt>
                <c:pt idx="93">
                  <c:v>0</c:v>
                </c:pt>
                <c:pt idx="94">
                  <c:v>0</c:v>
                </c:pt>
                <c:pt idx="95">
                  <c:v>0</c:v>
                </c:pt>
                <c:pt idx="96">
                  <c:v>0</c:v>
                </c:pt>
                <c:pt idx="97">
                  <c:v>0</c:v>
                </c:pt>
                <c:pt idx="98">
                  <c:v>0</c:v>
                </c:pt>
                <c:pt idx="99">
                  <c:v>0</c:v>
                </c:pt>
                <c:pt idx="100">
                  <c:v>0</c:v>
                </c:pt>
                <c:pt idx="101">
                  <c:v>0</c:v>
                </c:pt>
                <c:pt idx="102">
                  <c:v>0</c:v>
                </c:pt>
                <c:pt idx="103">
                  <c:v>0</c:v>
                </c:pt>
                <c:pt idx="104">
                  <c:v>0</c:v>
                </c:pt>
                <c:pt idx="105">
                  <c:v>0</c:v>
                </c:pt>
                <c:pt idx="106">
                  <c:v>0</c:v>
                </c:pt>
                <c:pt idx="107">
                  <c:v>0</c:v>
                </c:pt>
                <c:pt idx="108">
                  <c:v>0</c:v>
                </c:pt>
                <c:pt idx="109">
                  <c:v>0</c:v>
                </c:pt>
                <c:pt idx="110">
                  <c:v>0</c:v>
                </c:pt>
                <c:pt idx="111">
                  <c:v>0</c:v>
                </c:pt>
                <c:pt idx="112">
                  <c:v>0</c:v>
                </c:pt>
                <c:pt idx="113">
                  <c:v>0</c:v>
                </c:pt>
                <c:pt idx="114">
                  <c:v>0</c:v>
                </c:pt>
                <c:pt idx="115">
                  <c:v>0</c:v>
                </c:pt>
                <c:pt idx="116">
                  <c:v>0</c:v>
                </c:pt>
                <c:pt idx="117">
                  <c:v>0</c:v>
                </c:pt>
                <c:pt idx="118">
                  <c:v>0</c:v>
                </c:pt>
                <c:pt idx="119">
                  <c:v>0</c:v>
                </c:pt>
                <c:pt idx="120">
                  <c:v>0</c:v>
                </c:pt>
                <c:pt idx="121">
                  <c:v>0</c:v>
                </c:pt>
                <c:pt idx="122">
                  <c:v>0</c:v>
                </c:pt>
                <c:pt idx="123">
                  <c:v>0</c:v>
                </c:pt>
                <c:pt idx="124">
                  <c:v>0</c:v>
                </c:pt>
                <c:pt idx="125">
                  <c:v>0</c:v>
                </c:pt>
                <c:pt idx="126">
                  <c:v>0</c:v>
                </c:pt>
                <c:pt idx="127">
                  <c:v>0</c:v>
                </c:pt>
                <c:pt idx="128">
                  <c:v>0</c:v>
                </c:pt>
                <c:pt idx="129">
                  <c:v>0</c:v>
                </c:pt>
                <c:pt idx="130">
                  <c:v>0</c:v>
                </c:pt>
                <c:pt idx="131">
                  <c:v>0</c:v>
                </c:pt>
                <c:pt idx="132">
                  <c:v>0</c:v>
                </c:pt>
                <c:pt idx="133">
                  <c:v>0</c:v>
                </c:pt>
                <c:pt idx="134">
                  <c:v>0</c:v>
                </c:pt>
                <c:pt idx="135">
                  <c:v>0</c:v>
                </c:pt>
                <c:pt idx="136">
                  <c:v>0</c:v>
                </c:pt>
                <c:pt idx="137">
                  <c:v>0</c:v>
                </c:pt>
                <c:pt idx="138">
                  <c:v>0</c:v>
                </c:pt>
                <c:pt idx="139">
                  <c:v>0</c:v>
                </c:pt>
                <c:pt idx="140">
                  <c:v>0</c:v>
                </c:pt>
                <c:pt idx="141">
                  <c:v>0</c:v>
                </c:pt>
                <c:pt idx="142">
                  <c:v>0</c:v>
                </c:pt>
                <c:pt idx="143">
                  <c:v>0</c:v>
                </c:pt>
                <c:pt idx="144">
                  <c:v>0</c:v>
                </c:pt>
                <c:pt idx="145">
                  <c:v>0</c:v>
                </c:pt>
                <c:pt idx="146">
                  <c:v>0</c:v>
                </c:pt>
                <c:pt idx="147">
                  <c:v>0</c:v>
                </c:pt>
                <c:pt idx="148">
                  <c:v>0</c:v>
                </c:pt>
                <c:pt idx="149">
                  <c:v>0</c:v>
                </c:pt>
                <c:pt idx="150">
                  <c:v>0</c:v>
                </c:pt>
                <c:pt idx="151">
                  <c:v>0</c:v>
                </c:pt>
                <c:pt idx="152">
                  <c:v>0</c:v>
                </c:pt>
                <c:pt idx="153">
                  <c:v>0</c:v>
                </c:pt>
                <c:pt idx="154">
                  <c:v>0</c:v>
                </c:pt>
                <c:pt idx="155">
                  <c:v>0</c:v>
                </c:pt>
                <c:pt idx="156">
                  <c:v>0</c:v>
                </c:pt>
                <c:pt idx="157">
                  <c:v>0</c:v>
                </c:pt>
                <c:pt idx="158">
                  <c:v>0</c:v>
                </c:pt>
                <c:pt idx="159">
                  <c:v>0</c:v>
                </c:pt>
                <c:pt idx="160">
                  <c:v>0</c:v>
                </c:pt>
                <c:pt idx="161">
                  <c:v>0</c:v>
                </c:pt>
                <c:pt idx="162">
                  <c:v>0</c:v>
                </c:pt>
                <c:pt idx="163">
                  <c:v>0</c:v>
                </c:pt>
                <c:pt idx="164">
                  <c:v>0</c:v>
                </c:pt>
                <c:pt idx="165">
                  <c:v>0</c:v>
                </c:pt>
                <c:pt idx="166">
                  <c:v>0</c:v>
                </c:pt>
                <c:pt idx="167">
                  <c:v>0</c:v>
                </c:pt>
                <c:pt idx="168">
                  <c:v>0</c:v>
                </c:pt>
                <c:pt idx="169">
                  <c:v>0</c:v>
                </c:pt>
                <c:pt idx="170">
                  <c:v>0</c:v>
                </c:pt>
                <c:pt idx="171">
                  <c:v>0</c:v>
                </c:pt>
                <c:pt idx="172">
                  <c:v>0</c:v>
                </c:pt>
                <c:pt idx="173">
                  <c:v>0</c:v>
                </c:pt>
                <c:pt idx="174">
                  <c:v>0</c:v>
                </c:pt>
                <c:pt idx="175">
                  <c:v>0</c:v>
                </c:pt>
                <c:pt idx="176">
                  <c:v>0</c:v>
                </c:pt>
                <c:pt idx="177">
                  <c:v>0</c:v>
                </c:pt>
                <c:pt idx="178">
                  <c:v>0</c:v>
                </c:pt>
                <c:pt idx="179">
                  <c:v>0</c:v>
                </c:pt>
                <c:pt idx="180">
                  <c:v>0</c:v>
                </c:pt>
                <c:pt idx="181">
                  <c:v>0</c:v>
                </c:pt>
                <c:pt idx="182">
                  <c:v>0</c:v>
                </c:pt>
                <c:pt idx="183">
                  <c:v>0</c:v>
                </c:pt>
                <c:pt idx="184">
                  <c:v>0</c:v>
                </c:pt>
                <c:pt idx="185">
                  <c:v>0</c:v>
                </c:pt>
                <c:pt idx="186">
                  <c:v>0</c:v>
                </c:pt>
                <c:pt idx="187">
                  <c:v>0</c:v>
                </c:pt>
                <c:pt idx="188">
                  <c:v>0</c:v>
                </c:pt>
                <c:pt idx="189">
                  <c:v>0</c:v>
                </c:pt>
                <c:pt idx="190">
                  <c:v>0</c:v>
                </c:pt>
                <c:pt idx="191">
                  <c:v>0</c:v>
                </c:pt>
                <c:pt idx="192">
                  <c:v>0</c:v>
                </c:pt>
                <c:pt idx="193">
                  <c:v>0</c:v>
                </c:pt>
                <c:pt idx="194">
                  <c:v>0</c:v>
                </c:pt>
                <c:pt idx="195">
                  <c:v>0</c:v>
                </c:pt>
                <c:pt idx="196">
                  <c:v>0</c:v>
                </c:pt>
                <c:pt idx="197">
                  <c:v>0</c:v>
                </c:pt>
                <c:pt idx="198">
                  <c:v>0</c:v>
                </c:pt>
                <c:pt idx="199">
                  <c:v>0</c:v>
                </c:pt>
                <c:pt idx="200">
                  <c:v>0</c:v>
                </c:pt>
                <c:pt idx="201">
                  <c:v>0</c:v>
                </c:pt>
                <c:pt idx="202">
                  <c:v>0</c:v>
                </c:pt>
                <c:pt idx="203">
                  <c:v>0</c:v>
                </c:pt>
                <c:pt idx="204">
                  <c:v>0</c:v>
                </c:pt>
                <c:pt idx="205">
                  <c:v>0</c:v>
                </c:pt>
                <c:pt idx="206">
                  <c:v>0</c:v>
                </c:pt>
                <c:pt idx="207">
                  <c:v>0</c:v>
                </c:pt>
                <c:pt idx="208">
                  <c:v>0</c:v>
                </c:pt>
                <c:pt idx="209">
                  <c:v>0</c:v>
                </c:pt>
                <c:pt idx="210">
                  <c:v>0</c:v>
                </c:pt>
                <c:pt idx="211">
                  <c:v>0</c:v>
                </c:pt>
                <c:pt idx="212">
                  <c:v>0</c:v>
                </c:pt>
                <c:pt idx="213">
                  <c:v>0</c:v>
                </c:pt>
                <c:pt idx="214">
                  <c:v>0</c:v>
                </c:pt>
                <c:pt idx="215">
                  <c:v>0</c:v>
                </c:pt>
                <c:pt idx="216">
                  <c:v>0</c:v>
                </c:pt>
                <c:pt idx="217">
                  <c:v>0</c:v>
                </c:pt>
                <c:pt idx="218">
                  <c:v>0</c:v>
                </c:pt>
                <c:pt idx="219">
                  <c:v>0</c:v>
                </c:pt>
                <c:pt idx="220">
                  <c:v>0</c:v>
                </c:pt>
                <c:pt idx="221">
                  <c:v>0</c:v>
                </c:pt>
                <c:pt idx="222">
                  <c:v>0</c:v>
                </c:pt>
                <c:pt idx="223">
                  <c:v>0</c:v>
                </c:pt>
                <c:pt idx="224">
                  <c:v>0</c:v>
                </c:pt>
                <c:pt idx="225">
                  <c:v>0</c:v>
                </c:pt>
                <c:pt idx="226">
                  <c:v>0</c:v>
                </c:pt>
                <c:pt idx="227">
                  <c:v>0</c:v>
                </c:pt>
                <c:pt idx="228">
                  <c:v>0</c:v>
                </c:pt>
                <c:pt idx="229">
                  <c:v>0</c:v>
                </c:pt>
                <c:pt idx="230">
                  <c:v>0</c:v>
                </c:pt>
                <c:pt idx="231">
                  <c:v>0</c:v>
                </c:pt>
                <c:pt idx="232">
                  <c:v>0</c:v>
                </c:pt>
                <c:pt idx="233">
                  <c:v>0</c:v>
                </c:pt>
                <c:pt idx="234">
                  <c:v>0</c:v>
                </c:pt>
                <c:pt idx="235">
                  <c:v>0</c:v>
                </c:pt>
                <c:pt idx="236">
                  <c:v>0</c:v>
                </c:pt>
                <c:pt idx="237">
                  <c:v>0</c:v>
                </c:pt>
                <c:pt idx="238">
                  <c:v>0</c:v>
                </c:pt>
                <c:pt idx="239">
                  <c:v>0</c:v>
                </c:pt>
                <c:pt idx="240">
                  <c:v>0</c:v>
                </c:pt>
                <c:pt idx="241">
                  <c:v>0</c:v>
                </c:pt>
                <c:pt idx="242">
                  <c:v>0</c:v>
                </c:pt>
                <c:pt idx="243">
                  <c:v>0</c:v>
                </c:pt>
                <c:pt idx="244">
                  <c:v>0</c:v>
                </c:pt>
                <c:pt idx="245">
                  <c:v>0</c:v>
                </c:pt>
                <c:pt idx="246">
                  <c:v>0</c:v>
                </c:pt>
                <c:pt idx="247">
                  <c:v>0</c:v>
                </c:pt>
                <c:pt idx="248">
                  <c:v>0</c:v>
                </c:pt>
                <c:pt idx="249">
                  <c:v>0</c:v>
                </c:pt>
                <c:pt idx="250">
                  <c:v>0</c:v>
                </c:pt>
                <c:pt idx="251">
                  <c:v>0</c:v>
                </c:pt>
                <c:pt idx="252">
                  <c:v>0</c:v>
                </c:pt>
                <c:pt idx="253">
                  <c:v>0</c:v>
                </c:pt>
                <c:pt idx="254">
                  <c:v>0</c:v>
                </c:pt>
                <c:pt idx="255">
                  <c:v>0</c:v>
                </c:pt>
                <c:pt idx="256">
                  <c:v>0</c:v>
                </c:pt>
                <c:pt idx="257">
                  <c:v>0</c:v>
                </c:pt>
                <c:pt idx="258">
                  <c:v>0</c:v>
                </c:pt>
                <c:pt idx="259">
                  <c:v>0</c:v>
                </c:pt>
              </c:numCache>
            </c:numRef>
          </c:val>
          <c:smooth val="0"/>
          <c:extLst>
            <c:ext xmlns:c16="http://schemas.microsoft.com/office/drawing/2014/chart" uri="{C3380CC4-5D6E-409C-BE32-E72D297353CC}">
              <c16:uniqueId val="{00000009-2037-4603-B1C9-5D3637F4222E}"/>
            </c:ext>
          </c:extLst>
        </c:ser>
        <c:ser>
          <c:idx val="1"/>
          <c:order val="1"/>
          <c:tx>
            <c:strRef>
              <c:f>'M3'!$F$3</c:f>
              <c:strCache>
                <c:ptCount val="1"/>
                <c:pt idx="0">
                  <c:v>Total</c:v>
                </c:pt>
              </c:strCache>
            </c:strRef>
          </c:tx>
          <c:spPr>
            <a:ln w="19050" cap="rnd" cmpd="sng" algn="ctr">
              <a:solidFill>
                <a:schemeClr val="tx1"/>
              </a:solidFill>
              <a:prstDash val="solid"/>
              <a:round/>
            </a:ln>
            <a:effectLst/>
          </c:spPr>
          <c:marker>
            <c:symbol val="circle"/>
            <c:size val="6"/>
            <c:spPr>
              <a:solidFill>
                <a:schemeClr val="tx1"/>
              </a:solidFill>
              <a:ln w="6350" cap="flat" cmpd="sng" algn="ctr">
                <a:solidFill>
                  <a:schemeClr val="tx1"/>
                </a:solidFill>
                <a:prstDash val="solid"/>
                <a:round/>
              </a:ln>
              <a:effectLst/>
            </c:spPr>
          </c:marker>
          <c:cat>
            <c:numRef>
              <c:f>[0]!M3_X</c:f>
              <c:numCache>
                <c:formatCode>dd\-mmm\-yyyy</c:formatCode>
                <c:ptCount val="260"/>
              </c:numCache>
            </c:numRef>
          </c:cat>
          <c:val>
            <c:numRef>
              <c:f>[0]!M3_YCombo</c:f>
              <c:numCache>
                <c:formatCode>0.0</c:formatCode>
                <c:ptCount val="260"/>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pt idx="14">
                  <c:v>#N/A</c:v>
                </c:pt>
                <c:pt idx="15">
                  <c:v>#N/A</c:v>
                </c:pt>
                <c:pt idx="16">
                  <c:v>#N/A</c:v>
                </c:pt>
                <c:pt idx="17">
                  <c:v>#N/A</c:v>
                </c:pt>
                <c:pt idx="18">
                  <c:v>#N/A</c:v>
                </c:pt>
                <c:pt idx="19">
                  <c:v>#N/A</c:v>
                </c:pt>
                <c:pt idx="20">
                  <c:v>#N/A</c:v>
                </c:pt>
                <c:pt idx="21">
                  <c:v>#N/A</c:v>
                </c:pt>
                <c:pt idx="22">
                  <c:v>#N/A</c:v>
                </c:pt>
                <c:pt idx="23">
                  <c:v>#N/A</c:v>
                </c:pt>
                <c:pt idx="24">
                  <c:v>#N/A</c:v>
                </c:pt>
                <c:pt idx="25">
                  <c:v>#N/A</c:v>
                </c:pt>
                <c:pt idx="26">
                  <c:v>#N/A</c:v>
                </c:pt>
                <c:pt idx="27">
                  <c:v>#N/A</c:v>
                </c:pt>
                <c:pt idx="28">
                  <c:v>#N/A</c:v>
                </c:pt>
                <c:pt idx="29">
                  <c:v>#N/A</c:v>
                </c:pt>
                <c:pt idx="30">
                  <c:v>#N/A</c:v>
                </c:pt>
                <c:pt idx="31">
                  <c:v>#N/A</c:v>
                </c:pt>
                <c:pt idx="32">
                  <c:v>#N/A</c:v>
                </c:pt>
                <c:pt idx="33">
                  <c:v>#N/A</c:v>
                </c:pt>
                <c:pt idx="34">
                  <c:v>#N/A</c:v>
                </c:pt>
                <c:pt idx="35">
                  <c:v>#N/A</c:v>
                </c:pt>
                <c:pt idx="36">
                  <c:v>#N/A</c:v>
                </c:pt>
                <c:pt idx="37">
                  <c:v>#N/A</c:v>
                </c:pt>
                <c:pt idx="38">
                  <c:v>#N/A</c:v>
                </c:pt>
                <c:pt idx="39">
                  <c:v>#N/A</c:v>
                </c:pt>
                <c:pt idx="40">
                  <c:v>#N/A</c:v>
                </c:pt>
                <c:pt idx="41">
                  <c:v>#N/A</c:v>
                </c:pt>
                <c:pt idx="42">
                  <c:v>#N/A</c:v>
                </c:pt>
                <c:pt idx="43">
                  <c:v>#N/A</c:v>
                </c:pt>
                <c:pt idx="44">
                  <c:v>#N/A</c:v>
                </c:pt>
                <c:pt idx="45">
                  <c:v>#N/A</c:v>
                </c:pt>
                <c:pt idx="46">
                  <c:v>#N/A</c:v>
                </c:pt>
                <c:pt idx="47">
                  <c:v>#N/A</c:v>
                </c:pt>
                <c:pt idx="48">
                  <c:v>#N/A</c:v>
                </c:pt>
                <c:pt idx="49">
                  <c:v>#N/A</c:v>
                </c:pt>
                <c:pt idx="50">
                  <c:v>#N/A</c:v>
                </c:pt>
                <c:pt idx="51">
                  <c:v>#N/A</c:v>
                </c:pt>
                <c:pt idx="52">
                  <c:v>#N/A</c:v>
                </c:pt>
                <c:pt idx="53">
                  <c:v>#N/A</c:v>
                </c:pt>
                <c:pt idx="54">
                  <c:v>#N/A</c:v>
                </c:pt>
                <c:pt idx="55">
                  <c:v>#N/A</c:v>
                </c:pt>
                <c:pt idx="56">
                  <c:v>#N/A</c:v>
                </c:pt>
                <c:pt idx="57">
                  <c:v>#N/A</c:v>
                </c:pt>
                <c:pt idx="58">
                  <c:v>#N/A</c:v>
                </c:pt>
                <c:pt idx="59">
                  <c:v>#N/A</c:v>
                </c:pt>
                <c:pt idx="60">
                  <c:v>#N/A</c:v>
                </c:pt>
                <c:pt idx="61">
                  <c:v>#N/A</c:v>
                </c:pt>
                <c:pt idx="62">
                  <c:v>#N/A</c:v>
                </c:pt>
                <c:pt idx="63">
                  <c:v>#N/A</c:v>
                </c:pt>
                <c:pt idx="64">
                  <c:v>#N/A</c:v>
                </c:pt>
                <c:pt idx="65">
                  <c:v>#N/A</c:v>
                </c:pt>
                <c:pt idx="66">
                  <c:v>#N/A</c:v>
                </c:pt>
                <c:pt idx="67">
                  <c:v>#N/A</c:v>
                </c:pt>
                <c:pt idx="68">
                  <c:v>#N/A</c:v>
                </c:pt>
                <c:pt idx="69">
                  <c:v>#N/A</c:v>
                </c:pt>
                <c:pt idx="70">
                  <c:v>#N/A</c:v>
                </c:pt>
                <c:pt idx="71">
                  <c:v>#N/A</c:v>
                </c:pt>
                <c:pt idx="72">
                  <c:v>#N/A</c:v>
                </c:pt>
                <c:pt idx="73">
                  <c:v>#N/A</c:v>
                </c:pt>
                <c:pt idx="74">
                  <c:v>#N/A</c:v>
                </c:pt>
                <c:pt idx="75">
                  <c:v>#N/A</c:v>
                </c:pt>
                <c:pt idx="76">
                  <c:v>#N/A</c:v>
                </c:pt>
                <c:pt idx="77">
                  <c:v>#N/A</c:v>
                </c:pt>
                <c:pt idx="78">
                  <c:v>#N/A</c:v>
                </c:pt>
                <c:pt idx="79">
                  <c:v>#N/A</c:v>
                </c:pt>
                <c:pt idx="80">
                  <c:v>#N/A</c:v>
                </c:pt>
                <c:pt idx="81">
                  <c:v>#N/A</c:v>
                </c:pt>
                <c:pt idx="82">
                  <c:v>#N/A</c:v>
                </c:pt>
                <c:pt idx="83">
                  <c:v>#N/A</c:v>
                </c:pt>
                <c:pt idx="84">
                  <c:v>#N/A</c:v>
                </c:pt>
                <c:pt idx="85">
                  <c:v>#N/A</c:v>
                </c:pt>
                <c:pt idx="86">
                  <c:v>#N/A</c:v>
                </c:pt>
                <c:pt idx="87">
                  <c:v>#N/A</c:v>
                </c:pt>
                <c:pt idx="88">
                  <c:v>#N/A</c:v>
                </c:pt>
                <c:pt idx="89">
                  <c:v>#N/A</c:v>
                </c:pt>
                <c:pt idx="90">
                  <c:v>#N/A</c:v>
                </c:pt>
                <c:pt idx="91">
                  <c:v>#N/A</c:v>
                </c:pt>
                <c:pt idx="92">
                  <c:v>#N/A</c:v>
                </c:pt>
                <c:pt idx="93">
                  <c:v>#N/A</c:v>
                </c:pt>
                <c:pt idx="94">
                  <c:v>#N/A</c:v>
                </c:pt>
                <c:pt idx="95">
                  <c:v>#N/A</c:v>
                </c:pt>
                <c:pt idx="96">
                  <c:v>#N/A</c:v>
                </c:pt>
                <c:pt idx="97">
                  <c:v>#N/A</c:v>
                </c:pt>
                <c:pt idx="98">
                  <c:v>#N/A</c:v>
                </c:pt>
                <c:pt idx="99">
                  <c:v>#N/A</c:v>
                </c:pt>
                <c:pt idx="100">
                  <c:v>#N/A</c:v>
                </c:pt>
                <c:pt idx="101">
                  <c:v>#N/A</c:v>
                </c:pt>
                <c:pt idx="102">
                  <c:v>#N/A</c:v>
                </c:pt>
                <c:pt idx="103">
                  <c:v>#N/A</c:v>
                </c:pt>
                <c:pt idx="104">
                  <c:v>#N/A</c:v>
                </c:pt>
                <c:pt idx="105">
                  <c:v>#N/A</c:v>
                </c:pt>
                <c:pt idx="106">
                  <c:v>#N/A</c:v>
                </c:pt>
                <c:pt idx="107">
                  <c:v>#N/A</c:v>
                </c:pt>
                <c:pt idx="108">
                  <c:v>#N/A</c:v>
                </c:pt>
                <c:pt idx="109">
                  <c:v>#N/A</c:v>
                </c:pt>
                <c:pt idx="110">
                  <c:v>#N/A</c:v>
                </c:pt>
                <c:pt idx="111">
                  <c:v>#N/A</c:v>
                </c:pt>
                <c:pt idx="112">
                  <c:v>#N/A</c:v>
                </c:pt>
                <c:pt idx="113">
                  <c:v>#N/A</c:v>
                </c:pt>
                <c:pt idx="114">
                  <c:v>#N/A</c:v>
                </c:pt>
                <c:pt idx="115">
                  <c:v>#N/A</c:v>
                </c:pt>
                <c:pt idx="116">
                  <c:v>#N/A</c:v>
                </c:pt>
                <c:pt idx="117">
                  <c:v>#N/A</c:v>
                </c:pt>
                <c:pt idx="118">
                  <c:v>#N/A</c:v>
                </c:pt>
                <c:pt idx="119">
                  <c:v>#N/A</c:v>
                </c:pt>
                <c:pt idx="120">
                  <c:v>#N/A</c:v>
                </c:pt>
                <c:pt idx="121">
                  <c:v>#N/A</c:v>
                </c:pt>
                <c:pt idx="122">
                  <c:v>#N/A</c:v>
                </c:pt>
                <c:pt idx="123">
                  <c:v>#N/A</c:v>
                </c:pt>
                <c:pt idx="124">
                  <c:v>#N/A</c:v>
                </c:pt>
                <c:pt idx="125">
                  <c:v>#N/A</c:v>
                </c:pt>
                <c:pt idx="126">
                  <c:v>#N/A</c:v>
                </c:pt>
                <c:pt idx="127">
                  <c:v>#N/A</c:v>
                </c:pt>
                <c:pt idx="128">
                  <c:v>#N/A</c:v>
                </c:pt>
                <c:pt idx="129">
                  <c:v>#N/A</c:v>
                </c:pt>
                <c:pt idx="130">
                  <c:v>#N/A</c:v>
                </c:pt>
                <c:pt idx="131">
                  <c:v>#N/A</c:v>
                </c:pt>
                <c:pt idx="132">
                  <c:v>#N/A</c:v>
                </c:pt>
                <c:pt idx="133">
                  <c:v>#N/A</c:v>
                </c:pt>
                <c:pt idx="134">
                  <c:v>#N/A</c:v>
                </c:pt>
                <c:pt idx="135">
                  <c:v>#N/A</c:v>
                </c:pt>
                <c:pt idx="136">
                  <c:v>#N/A</c:v>
                </c:pt>
                <c:pt idx="137">
                  <c:v>#N/A</c:v>
                </c:pt>
                <c:pt idx="138">
                  <c:v>#N/A</c:v>
                </c:pt>
                <c:pt idx="139">
                  <c:v>#N/A</c:v>
                </c:pt>
                <c:pt idx="140">
                  <c:v>#N/A</c:v>
                </c:pt>
                <c:pt idx="141">
                  <c:v>#N/A</c:v>
                </c:pt>
                <c:pt idx="142">
                  <c:v>#N/A</c:v>
                </c:pt>
                <c:pt idx="143">
                  <c:v>#N/A</c:v>
                </c:pt>
                <c:pt idx="144">
                  <c:v>#N/A</c:v>
                </c:pt>
                <c:pt idx="145">
                  <c:v>#N/A</c:v>
                </c:pt>
                <c:pt idx="146">
                  <c:v>#N/A</c:v>
                </c:pt>
                <c:pt idx="147">
                  <c:v>#N/A</c:v>
                </c:pt>
                <c:pt idx="148">
                  <c:v>#N/A</c:v>
                </c:pt>
                <c:pt idx="149">
                  <c:v>#N/A</c:v>
                </c:pt>
                <c:pt idx="150">
                  <c:v>#N/A</c:v>
                </c:pt>
                <c:pt idx="151">
                  <c:v>#N/A</c:v>
                </c:pt>
                <c:pt idx="152">
                  <c:v>#N/A</c:v>
                </c:pt>
                <c:pt idx="153">
                  <c:v>#N/A</c:v>
                </c:pt>
                <c:pt idx="154">
                  <c:v>#N/A</c:v>
                </c:pt>
                <c:pt idx="155">
                  <c:v>#N/A</c:v>
                </c:pt>
                <c:pt idx="156">
                  <c:v>#N/A</c:v>
                </c:pt>
                <c:pt idx="157">
                  <c:v>#N/A</c:v>
                </c:pt>
                <c:pt idx="158">
                  <c:v>#N/A</c:v>
                </c:pt>
                <c:pt idx="159">
                  <c:v>#N/A</c:v>
                </c:pt>
                <c:pt idx="160">
                  <c:v>#N/A</c:v>
                </c:pt>
                <c:pt idx="161">
                  <c:v>#N/A</c:v>
                </c:pt>
                <c:pt idx="162">
                  <c:v>#N/A</c:v>
                </c:pt>
                <c:pt idx="163">
                  <c:v>#N/A</c:v>
                </c:pt>
                <c:pt idx="164">
                  <c:v>#N/A</c:v>
                </c:pt>
                <c:pt idx="165">
                  <c:v>#N/A</c:v>
                </c:pt>
                <c:pt idx="166">
                  <c:v>#N/A</c:v>
                </c:pt>
                <c:pt idx="167">
                  <c:v>#N/A</c:v>
                </c:pt>
                <c:pt idx="168">
                  <c:v>#N/A</c:v>
                </c:pt>
                <c:pt idx="169">
                  <c:v>#N/A</c:v>
                </c:pt>
                <c:pt idx="170">
                  <c:v>#N/A</c:v>
                </c:pt>
                <c:pt idx="171">
                  <c:v>#N/A</c:v>
                </c:pt>
                <c:pt idx="172">
                  <c:v>#N/A</c:v>
                </c:pt>
                <c:pt idx="173">
                  <c:v>#N/A</c:v>
                </c:pt>
                <c:pt idx="174">
                  <c:v>#N/A</c:v>
                </c:pt>
                <c:pt idx="175">
                  <c:v>#N/A</c:v>
                </c:pt>
                <c:pt idx="176">
                  <c:v>#N/A</c:v>
                </c:pt>
                <c:pt idx="177">
                  <c:v>#N/A</c:v>
                </c:pt>
                <c:pt idx="178">
                  <c:v>#N/A</c:v>
                </c:pt>
                <c:pt idx="179">
                  <c:v>#N/A</c:v>
                </c:pt>
                <c:pt idx="180">
                  <c:v>#N/A</c:v>
                </c:pt>
                <c:pt idx="181">
                  <c:v>#N/A</c:v>
                </c:pt>
                <c:pt idx="182">
                  <c:v>#N/A</c:v>
                </c:pt>
                <c:pt idx="183">
                  <c:v>#N/A</c:v>
                </c:pt>
                <c:pt idx="184">
                  <c:v>#N/A</c:v>
                </c:pt>
                <c:pt idx="185">
                  <c:v>#N/A</c:v>
                </c:pt>
                <c:pt idx="186">
                  <c:v>#N/A</c:v>
                </c:pt>
                <c:pt idx="187">
                  <c:v>#N/A</c:v>
                </c:pt>
                <c:pt idx="188">
                  <c:v>#N/A</c:v>
                </c:pt>
                <c:pt idx="189">
                  <c:v>#N/A</c:v>
                </c:pt>
                <c:pt idx="190">
                  <c:v>#N/A</c:v>
                </c:pt>
                <c:pt idx="191">
                  <c:v>#N/A</c:v>
                </c:pt>
                <c:pt idx="192">
                  <c:v>#N/A</c:v>
                </c:pt>
                <c:pt idx="193">
                  <c:v>#N/A</c:v>
                </c:pt>
                <c:pt idx="194">
                  <c:v>#N/A</c:v>
                </c:pt>
                <c:pt idx="195">
                  <c:v>#N/A</c:v>
                </c:pt>
                <c:pt idx="196">
                  <c:v>#N/A</c:v>
                </c:pt>
                <c:pt idx="197">
                  <c:v>#N/A</c:v>
                </c:pt>
                <c:pt idx="198">
                  <c:v>#N/A</c:v>
                </c:pt>
                <c:pt idx="199">
                  <c:v>#N/A</c:v>
                </c:pt>
                <c:pt idx="200">
                  <c:v>#N/A</c:v>
                </c:pt>
                <c:pt idx="201">
                  <c:v>#N/A</c:v>
                </c:pt>
                <c:pt idx="202">
                  <c:v>#N/A</c:v>
                </c:pt>
                <c:pt idx="203">
                  <c:v>#N/A</c:v>
                </c:pt>
                <c:pt idx="204">
                  <c:v>#N/A</c:v>
                </c:pt>
                <c:pt idx="205">
                  <c:v>#N/A</c:v>
                </c:pt>
                <c:pt idx="206">
                  <c:v>#N/A</c:v>
                </c:pt>
                <c:pt idx="207">
                  <c:v>#N/A</c:v>
                </c:pt>
                <c:pt idx="208">
                  <c:v>#N/A</c:v>
                </c:pt>
                <c:pt idx="209">
                  <c:v>#N/A</c:v>
                </c:pt>
                <c:pt idx="210">
                  <c:v>#N/A</c:v>
                </c:pt>
                <c:pt idx="211">
                  <c:v>#N/A</c:v>
                </c:pt>
                <c:pt idx="212">
                  <c:v>#N/A</c:v>
                </c:pt>
                <c:pt idx="213">
                  <c:v>#N/A</c:v>
                </c:pt>
                <c:pt idx="214">
                  <c:v>#N/A</c:v>
                </c:pt>
                <c:pt idx="215">
                  <c:v>#N/A</c:v>
                </c:pt>
                <c:pt idx="216">
                  <c:v>#N/A</c:v>
                </c:pt>
                <c:pt idx="217">
                  <c:v>#N/A</c:v>
                </c:pt>
                <c:pt idx="218">
                  <c:v>#N/A</c:v>
                </c:pt>
                <c:pt idx="219">
                  <c:v>#N/A</c:v>
                </c:pt>
                <c:pt idx="220">
                  <c:v>#N/A</c:v>
                </c:pt>
                <c:pt idx="221">
                  <c:v>#N/A</c:v>
                </c:pt>
                <c:pt idx="222">
                  <c:v>#N/A</c:v>
                </c:pt>
                <c:pt idx="223">
                  <c:v>#N/A</c:v>
                </c:pt>
                <c:pt idx="224">
                  <c:v>#N/A</c:v>
                </c:pt>
                <c:pt idx="225">
                  <c:v>#N/A</c:v>
                </c:pt>
                <c:pt idx="226">
                  <c:v>#N/A</c:v>
                </c:pt>
                <c:pt idx="227">
                  <c:v>#N/A</c:v>
                </c:pt>
                <c:pt idx="228">
                  <c:v>#N/A</c:v>
                </c:pt>
                <c:pt idx="229">
                  <c:v>#N/A</c:v>
                </c:pt>
                <c:pt idx="230">
                  <c:v>#N/A</c:v>
                </c:pt>
                <c:pt idx="231">
                  <c:v>#N/A</c:v>
                </c:pt>
                <c:pt idx="232">
                  <c:v>#N/A</c:v>
                </c:pt>
                <c:pt idx="233">
                  <c:v>#N/A</c:v>
                </c:pt>
                <c:pt idx="234">
                  <c:v>#N/A</c:v>
                </c:pt>
                <c:pt idx="235">
                  <c:v>#N/A</c:v>
                </c:pt>
                <c:pt idx="236">
                  <c:v>#N/A</c:v>
                </c:pt>
                <c:pt idx="237">
                  <c:v>#N/A</c:v>
                </c:pt>
                <c:pt idx="238">
                  <c:v>#N/A</c:v>
                </c:pt>
                <c:pt idx="239">
                  <c:v>#N/A</c:v>
                </c:pt>
                <c:pt idx="240">
                  <c:v>#N/A</c:v>
                </c:pt>
                <c:pt idx="241">
                  <c:v>#N/A</c:v>
                </c:pt>
                <c:pt idx="242">
                  <c:v>#N/A</c:v>
                </c:pt>
                <c:pt idx="243">
                  <c:v>#N/A</c:v>
                </c:pt>
                <c:pt idx="244">
                  <c:v>#N/A</c:v>
                </c:pt>
                <c:pt idx="245">
                  <c:v>#N/A</c:v>
                </c:pt>
                <c:pt idx="246">
                  <c:v>#N/A</c:v>
                </c:pt>
                <c:pt idx="247">
                  <c:v>#N/A</c:v>
                </c:pt>
                <c:pt idx="248">
                  <c:v>#N/A</c:v>
                </c:pt>
                <c:pt idx="249">
                  <c:v>#N/A</c:v>
                </c:pt>
                <c:pt idx="250">
                  <c:v>#N/A</c:v>
                </c:pt>
                <c:pt idx="251">
                  <c:v>#N/A</c:v>
                </c:pt>
                <c:pt idx="252">
                  <c:v>#N/A</c:v>
                </c:pt>
                <c:pt idx="253">
                  <c:v>#N/A</c:v>
                </c:pt>
                <c:pt idx="254">
                  <c:v>#N/A</c:v>
                </c:pt>
                <c:pt idx="255">
                  <c:v>#N/A</c:v>
                </c:pt>
                <c:pt idx="256">
                  <c:v>#N/A</c:v>
                </c:pt>
                <c:pt idx="257">
                  <c:v>#N/A</c:v>
                </c:pt>
                <c:pt idx="258">
                  <c:v>#N/A</c:v>
                </c:pt>
                <c:pt idx="259">
                  <c:v>#N/A</c:v>
                </c:pt>
              </c:numCache>
            </c:numRef>
          </c:val>
          <c:smooth val="0"/>
          <c:extLst>
            <c:ext xmlns:c16="http://schemas.microsoft.com/office/drawing/2014/chart" uri="{C3380CC4-5D6E-409C-BE32-E72D297353CC}">
              <c16:uniqueId val="{0000000B-2037-4603-B1C9-5D3637F4222E}"/>
            </c:ext>
          </c:extLst>
        </c:ser>
        <c:dLbls>
          <c:showLegendKey val="0"/>
          <c:showVal val="0"/>
          <c:showCatName val="0"/>
          <c:showSerName val="0"/>
          <c:showPercent val="0"/>
          <c:showBubbleSize val="0"/>
        </c:dLbls>
        <c:smooth val="0"/>
        <c:axId val="1253969471"/>
        <c:axId val="1253964063"/>
      </c:lineChart>
      <c:catAx>
        <c:axId val="1253969471"/>
        <c:scaling>
          <c:orientation val="minMax"/>
        </c:scaling>
        <c:delete val="0"/>
        <c:axPos val="b"/>
        <c:numFmt formatCode="mmm\ dd" sourceLinked="0"/>
        <c:majorTickMark val="out"/>
        <c:minorTickMark val="none"/>
        <c:tickLblPos val="nextTo"/>
        <c:spPr>
          <a:noFill/>
          <a:ln w="9525" cap="flat" cmpd="sng" algn="ctr">
            <a:solidFill>
              <a:schemeClr val="bg1">
                <a:lumMod val="50000"/>
              </a:schemeClr>
            </a:solidFill>
            <a:prstDash val="solid"/>
            <a:round/>
          </a:ln>
          <a:effectLst/>
        </c:spPr>
        <c:txPr>
          <a:bodyPr rot="-600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crossAx val="1253964063"/>
        <c:crosses val="autoZero"/>
        <c:auto val="1"/>
        <c:lblAlgn val="ctr"/>
        <c:lblOffset val="100"/>
        <c:noMultiLvlLbl val="1"/>
      </c:catAx>
      <c:valAx>
        <c:axId val="1253964063"/>
        <c:scaling>
          <c:orientation val="minMax"/>
        </c:scaling>
        <c:delete val="0"/>
        <c:axPos val="l"/>
        <c:numFmt formatCode="0.0" sourceLinked="1"/>
        <c:majorTickMark val="out"/>
        <c:minorTickMark val="none"/>
        <c:tickLblPos val="nextTo"/>
        <c:spPr>
          <a:noFill/>
          <a:ln w="6350" cap="flat" cmpd="sng" algn="ctr">
            <a:solidFill>
              <a:schemeClr val="bg1">
                <a:lumMod val="50000"/>
              </a:schemeClr>
            </a:solidFill>
            <a:prstDash val="solid"/>
            <a:round/>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en-US"/>
          </a:p>
        </c:txPr>
        <c:crossAx val="1253969471"/>
        <c:crosses val="autoZero"/>
        <c:crossBetween val="midCat"/>
      </c:valAx>
    </c:plotArea>
    <c:plotVisOnly val="1"/>
    <c:dispBlanksAs val="gap"/>
    <c:showDLblsOverMax val="0"/>
    <c:extLst/>
  </c:chart>
  <c:spPr>
    <a:solidFill>
      <a:schemeClr val="bg1"/>
    </a:solidFill>
    <a:ln w="9525" cap="flat" cmpd="sng" algn="ctr">
      <a:solidFill>
        <a:schemeClr val="bg1">
          <a:lumMod val="50000"/>
        </a:schemeClr>
      </a:solidFill>
      <a:prstDash val="solid"/>
      <a:round/>
    </a:ln>
    <a:effectLst/>
  </c:spPr>
  <c:txPr>
    <a:bodyPr/>
    <a:lstStyle/>
    <a:p>
      <a:pPr>
        <a:defRPr/>
      </a:pPr>
      <a:endParaRPr lang="en-US"/>
    </a:p>
  </c:txPr>
  <c:printSettings>
    <c:headerFooter/>
    <c:pageMargins b="0.75" l="0.7" r="0.7" t="0.75" header="0.3" footer="0.3"/>
    <c:pageSetup/>
  </c:printSettings>
</c:chartSpace>
</file>

<file path=xl/charts/chart2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1"/>
    </mc:Choice>
    <mc:Fallback>
      <c:style val="1"/>
    </mc:Fallback>
  </mc:AlternateContent>
  <c:chart>
    <c:autoTitleDeleted val="1"/>
    <c:plotArea>
      <c:layout>
        <c:manualLayout>
          <c:layoutTarget val="inner"/>
          <c:xMode val="edge"/>
          <c:yMode val="edge"/>
          <c:x val="9.9871391076115479E-2"/>
          <c:y val="0.2"/>
          <c:w val="0.85429527559055118"/>
          <c:h val="0.67867821522309713"/>
        </c:manualLayout>
      </c:layout>
      <c:lineChart>
        <c:grouping val="standard"/>
        <c:varyColors val="0"/>
        <c:ser>
          <c:idx val="0"/>
          <c:order val="0"/>
          <c:tx>
            <c:strRef>
              <c:f>'M3'!$B$3</c:f>
              <c:strCache>
                <c:ptCount val="1"/>
                <c:pt idx="0">
                  <c:v>Subgroup 1</c:v>
                </c:pt>
              </c:strCache>
            </c:strRef>
          </c:tx>
          <c:spPr>
            <a:ln w="12700" cap="rnd" cmpd="sng" algn="ctr">
              <a:solidFill>
                <a:schemeClr val="tx1"/>
              </a:solidFill>
              <a:prstDash val="solid"/>
              <a:round/>
            </a:ln>
            <a:effectLst/>
          </c:spPr>
          <c:marker>
            <c:symbol val="circle"/>
            <c:size val="4"/>
            <c:spPr>
              <a:solidFill>
                <a:schemeClr val="tx1"/>
              </a:solidFill>
              <a:ln w="6350" cap="flat" cmpd="sng" algn="ctr">
                <a:solidFill>
                  <a:schemeClr val="tx1"/>
                </a:solidFill>
                <a:prstDash val="solid"/>
                <a:round/>
              </a:ln>
              <a:effectLst/>
            </c:spPr>
          </c:marker>
          <c:cat>
            <c:numRef>
              <c:f>[0]!M3_X</c:f>
              <c:numCache>
                <c:formatCode>dd\-mmm\-yyyy</c:formatCode>
                <c:ptCount val="260"/>
              </c:numCache>
            </c:numRef>
          </c:cat>
          <c:val>
            <c:numRef>
              <c:f>[0]!M3_Y1</c:f>
              <c:numCache>
                <c:formatCode>General</c:formatCode>
                <c:ptCount val="260"/>
              </c:numCache>
            </c:numRef>
          </c:val>
          <c:smooth val="0"/>
          <c:extLst>
            <c:ext xmlns:c16="http://schemas.microsoft.com/office/drawing/2014/chart" uri="{C3380CC4-5D6E-409C-BE32-E72D297353CC}">
              <c16:uniqueId val="{00000001-4971-4B1E-9655-541E5E4F069D}"/>
            </c:ext>
          </c:extLst>
        </c:ser>
        <c:dLbls>
          <c:showLegendKey val="0"/>
          <c:showVal val="0"/>
          <c:showCatName val="0"/>
          <c:showSerName val="0"/>
          <c:showPercent val="0"/>
          <c:showBubbleSize val="0"/>
        </c:dLbls>
        <c:marker val="1"/>
        <c:smooth val="0"/>
        <c:axId val="1418724287"/>
        <c:axId val="1418728447"/>
      </c:lineChart>
      <c:catAx>
        <c:axId val="1418724287"/>
        <c:scaling>
          <c:orientation val="minMax"/>
        </c:scaling>
        <c:delete val="0"/>
        <c:axPos val="b"/>
        <c:numFmt formatCode="mmm" sourceLinked="0"/>
        <c:majorTickMark val="out"/>
        <c:minorTickMark val="none"/>
        <c:tickLblPos val="nextTo"/>
        <c:spPr>
          <a:noFill/>
          <a:ln w="6350" cap="flat" cmpd="sng" algn="ctr">
            <a:solidFill>
              <a:schemeClr val="tx1">
                <a:tint val="75000"/>
              </a:schemeClr>
            </a:solidFill>
            <a:prstDash val="solid"/>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418728447"/>
        <c:crosses val="autoZero"/>
        <c:auto val="1"/>
        <c:lblAlgn val="ctr"/>
        <c:lblOffset val="100"/>
        <c:noMultiLvlLbl val="1"/>
      </c:catAx>
      <c:valAx>
        <c:axId val="1418728447"/>
        <c:scaling>
          <c:orientation val="minMax"/>
        </c:scaling>
        <c:delete val="0"/>
        <c:axPos val="l"/>
        <c:numFmt formatCode="General" sourceLinked="1"/>
        <c:majorTickMark val="out"/>
        <c:minorTickMark val="none"/>
        <c:tickLblPos val="nextTo"/>
        <c:spPr>
          <a:noFill/>
          <a:ln w="6350" cap="flat" cmpd="sng" algn="ctr">
            <a:solidFill>
              <a:schemeClr val="bg1">
                <a:lumMod val="50000"/>
              </a:schemeClr>
            </a:solidFill>
            <a:prstDash val="solid"/>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418724287"/>
        <c:crosses val="autoZero"/>
        <c:crossBetween val="midCat"/>
      </c:valAx>
    </c:plotArea>
    <c:plotVisOnly val="1"/>
    <c:dispBlanksAs val="gap"/>
    <c:showDLblsOverMax val="0"/>
    <c:extLst/>
  </c:chart>
  <c:txPr>
    <a:bodyPr/>
    <a:lstStyle/>
    <a:p>
      <a:pPr>
        <a:defRPr/>
      </a:pPr>
      <a:endParaRPr lang="en-US"/>
    </a:p>
  </c:txPr>
  <c:printSettings>
    <c:headerFooter/>
    <c:pageMargins b="0.75" l="0.7" r="0.7" t="0.75" header="0.3" footer="0.3"/>
    <c:pageSetup/>
  </c:printSettings>
</c:chartSpace>
</file>

<file path=xl/charts/chart2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1"/>
    </mc:Choice>
    <mc:Fallback>
      <c:style val="1"/>
    </mc:Fallback>
  </mc:AlternateContent>
  <c:chart>
    <c:autoTitleDeleted val="1"/>
    <c:plotArea>
      <c:layout>
        <c:manualLayout>
          <c:layoutTarget val="inner"/>
          <c:xMode val="edge"/>
          <c:yMode val="edge"/>
          <c:x val="9.9871391076115479E-2"/>
          <c:y val="0.2"/>
          <c:w val="0.85429527559055118"/>
          <c:h val="0.67867821522309713"/>
        </c:manualLayout>
      </c:layout>
      <c:lineChart>
        <c:grouping val="standard"/>
        <c:varyColors val="0"/>
        <c:ser>
          <c:idx val="0"/>
          <c:order val="0"/>
          <c:tx>
            <c:strRef>
              <c:f>'M3'!$E$3</c:f>
              <c:strCache>
                <c:ptCount val="1"/>
                <c:pt idx="0">
                  <c:v>Subgroup 4</c:v>
                </c:pt>
              </c:strCache>
            </c:strRef>
          </c:tx>
          <c:spPr>
            <a:ln w="12700" cap="rnd" cmpd="sng" algn="ctr">
              <a:solidFill>
                <a:schemeClr val="tx1"/>
              </a:solidFill>
              <a:prstDash val="solid"/>
              <a:round/>
            </a:ln>
            <a:effectLst/>
          </c:spPr>
          <c:marker>
            <c:symbol val="circle"/>
            <c:size val="4"/>
            <c:spPr>
              <a:solidFill>
                <a:schemeClr val="tx1"/>
              </a:solidFill>
              <a:ln w="6350" cap="flat" cmpd="sng" algn="ctr">
                <a:solidFill>
                  <a:schemeClr val="tx1"/>
                </a:solidFill>
                <a:prstDash val="solid"/>
                <a:round/>
              </a:ln>
              <a:effectLst/>
            </c:spPr>
          </c:marker>
          <c:cat>
            <c:numRef>
              <c:f>[0]!M3_X</c:f>
              <c:numCache>
                <c:formatCode>dd\-mmm\-yyyy</c:formatCode>
                <c:ptCount val="260"/>
              </c:numCache>
            </c:numRef>
          </c:cat>
          <c:val>
            <c:numRef>
              <c:f>[0]!M3_Y4</c:f>
              <c:numCache>
                <c:formatCode>General</c:formatCode>
                <c:ptCount val="260"/>
              </c:numCache>
            </c:numRef>
          </c:val>
          <c:smooth val="0"/>
          <c:extLst>
            <c:ext xmlns:c16="http://schemas.microsoft.com/office/drawing/2014/chart" uri="{C3380CC4-5D6E-409C-BE32-E72D297353CC}">
              <c16:uniqueId val="{00000007-3E58-4B1E-A441-EA4B522FC54B}"/>
            </c:ext>
          </c:extLst>
        </c:ser>
        <c:dLbls>
          <c:showLegendKey val="0"/>
          <c:showVal val="0"/>
          <c:showCatName val="0"/>
          <c:showSerName val="0"/>
          <c:showPercent val="0"/>
          <c:showBubbleSize val="0"/>
        </c:dLbls>
        <c:marker val="1"/>
        <c:smooth val="0"/>
        <c:axId val="1418724287"/>
        <c:axId val="1418728447"/>
      </c:lineChart>
      <c:catAx>
        <c:axId val="1418724287"/>
        <c:scaling>
          <c:orientation val="minMax"/>
        </c:scaling>
        <c:delete val="0"/>
        <c:axPos val="b"/>
        <c:numFmt formatCode="mmm" sourceLinked="0"/>
        <c:majorTickMark val="out"/>
        <c:minorTickMark val="none"/>
        <c:tickLblPos val="nextTo"/>
        <c:spPr>
          <a:noFill/>
          <a:ln w="6350" cap="flat" cmpd="sng" algn="ctr">
            <a:solidFill>
              <a:schemeClr val="tx1">
                <a:tint val="75000"/>
              </a:schemeClr>
            </a:solidFill>
            <a:prstDash val="solid"/>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418728447"/>
        <c:crosses val="autoZero"/>
        <c:auto val="1"/>
        <c:lblAlgn val="ctr"/>
        <c:lblOffset val="100"/>
        <c:noMultiLvlLbl val="1"/>
      </c:catAx>
      <c:valAx>
        <c:axId val="1418728447"/>
        <c:scaling>
          <c:orientation val="minMax"/>
        </c:scaling>
        <c:delete val="0"/>
        <c:axPos val="l"/>
        <c:numFmt formatCode="General" sourceLinked="1"/>
        <c:majorTickMark val="out"/>
        <c:minorTickMark val="none"/>
        <c:tickLblPos val="nextTo"/>
        <c:spPr>
          <a:noFill/>
          <a:ln w="6350" cap="flat" cmpd="sng" algn="ctr">
            <a:solidFill>
              <a:schemeClr val="bg1">
                <a:lumMod val="50000"/>
              </a:schemeClr>
            </a:solidFill>
            <a:prstDash val="solid"/>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418724287"/>
        <c:crosses val="autoZero"/>
        <c:crossBetween val="midCat"/>
      </c:valAx>
    </c:plotArea>
    <c:plotVisOnly val="1"/>
    <c:dispBlanksAs val="gap"/>
    <c:showDLblsOverMax val="0"/>
    <c:extLst/>
  </c:chart>
  <c:txPr>
    <a:bodyPr/>
    <a:lstStyle/>
    <a:p>
      <a:pPr>
        <a:defRPr/>
      </a:pPr>
      <a:endParaRPr lang="en-US"/>
    </a:p>
  </c:txPr>
  <c:printSettings>
    <c:headerFooter/>
    <c:pageMargins b="0.75" l="0.7" r="0.7" t="0.75" header="0.3" footer="0.3"/>
    <c:pageSetup/>
  </c:printSettings>
</c:chartSpace>
</file>

<file path=xl/charts/chart2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1"/>
    </mc:Choice>
    <mc:Fallback>
      <c:style val="1"/>
    </mc:Fallback>
  </mc:AlternateContent>
  <c:chart>
    <c:autoTitleDeleted val="1"/>
    <c:plotArea>
      <c:layout>
        <c:manualLayout>
          <c:layoutTarget val="inner"/>
          <c:xMode val="edge"/>
          <c:yMode val="edge"/>
          <c:x val="9.9871391076115479E-2"/>
          <c:y val="0.2"/>
          <c:w val="0.85429527559055118"/>
          <c:h val="0.67867821522309713"/>
        </c:manualLayout>
      </c:layout>
      <c:lineChart>
        <c:grouping val="standard"/>
        <c:varyColors val="0"/>
        <c:ser>
          <c:idx val="0"/>
          <c:order val="0"/>
          <c:tx>
            <c:strRef>
              <c:f>'M3'!$C$3</c:f>
              <c:strCache>
                <c:ptCount val="1"/>
                <c:pt idx="0">
                  <c:v>Subgroup 2</c:v>
                </c:pt>
              </c:strCache>
            </c:strRef>
          </c:tx>
          <c:spPr>
            <a:ln w="12700" cap="rnd" cmpd="sng" algn="ctr">
              <a:solidFill>
                <a:schemeClr val="tx1"/>
              </a:solidFill>
              <a:prstDash val="solid"/>
              <a:round/>
            </a:ln>
            <a:effectLst/>
          </c:spPr>
          <c:marker>
            <c:symbol val="circle"/>
            <c:size val="4"/>
            <c:spPr>
              <a:solidFill>
                <a:schemeClr val="tx1"/>
              </a:solidFill>
              <a:ln w="6350" cap="flat" cmpd="sng" algn="ctr">
                <a:solidFill>
                  <a:schemeClr val="tx1"/>
                </a:solidFill>
                <a:prstDash val="solid"/>
                <a:round/>
              </a:ln>
              <a:effectLst/>
            </c:spPr>
          </c:marker>
          <c:cat>
            <c:numRef>
              <c:f>[0]!M3_X</c:f>
              <c:numCache>
                <c:formatCode>dd\-mmm\-yyyy</c:formatCode>
                <c:ptCount val="260"/>
              </c:numCache>
            </c:numRef>
          </c:cat>
          <c:val>
            <c:numRef>
              <c:f>[0]!M3_Y2</c:f>
              <c:numCache>
                <c:formatCode>General</c:formatCode>
                <c:ptCount val="260"/>
              </c:numCache>
            </c:numRef>
          </c:val>
          <c:smooth val="0"/>
          <c:extLst>
            <c:ext xmlns:c16="http://schemas.microsoft.com/office/drawing/2014/chart" uri="{C3380CC4-5D6E-409C-BE32-E72D297353CC}">
              <c16:uniqueId val="{00000003-1408-4E8E-A39D-8D850D0216CB}"/>
            </c:ext>
          </c:extLst>
        </c:ser>
        <c:dLbls>
          <c:showLegendKey val="0"/>
          <c:showVal val="0"/>
          <c:showCatName val="0"/>
          <c:showSerName val="0"/>
          <c:showPercent val="0"/>
          <c:showBubbleSize val="0"/>
        </c:dLbls>
        <c:marker val="1"/>
        <c:smooth val="0"/>
        <c:axId val="1418724287"/>
        <c:axId val="1418728447"/>
      </c:lineChart>
      <c:catAx>
        <c:axId val="1418724287"/>
        <c:scaling>
          <c:orientation val="minMax"/>
        </c:scaling>
        <c:delete val="0"/>
        <c:axPos val="b"/>
        <c:numFmt formatCode="mmm" sourceLinked="0"/>
        <c:majorTickMark val="out"/>
        <c:minorTickMark val="none"/>
        <c:tickLblPos val="nextTo"/>
        <c:spPr>
          <a:noFill/>
          <a:ln w="6350" cap="flat" cmpd="sng" algn="ctr">
            <a:solidFill>
              <a:schemeClr val="tx1">
                <a:tint val="75000"/>
              </a:schemeClr>
            </a:solidFill>
            <a:prstDash val="solid"/>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418728447"/>
        <c:crosses val="autoZero"/>
        <c:auto val="1"/>
        <c:lblAlgn val="ctr"/>
        <c:lblOffset val="100"/>
        <c:noMultiLvlLbl val="1"/>
      </c:catAx>
      <c:valAx>
        <c:axId val="1418728447"/>
        <c:scaling>
          <c:orientation val="minMax"/>
        </c:scaling>
        <c:delete val="0"/>
        <c:axPos val="l"/>
        <c:numFmt formatCode="General" sourceLinked="1"/>
        <c:majorTickMark val="out"/>
        <c:minorTickMark val="none"/>
        <c:tickLblPos val="nextTo"/>
        <c:spPr>
          <a:noFill/>
          <a:ln w="6350" cap="flat" cmpd="sng" algn="ctr">
            <a:solidFill>
              <a:schemeClr val="bg1">
                <a:lumMod val="50000"/>
              </a:schemeClr>
            </a:solidFill>
            <a:prstDash val="solid"/>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418724287"/>
        <c:crosses val="autoZero"/>
        <c:crossBetween val="midCat"/>
      </c:valAx>
    </c:plotArea>
    <c:plotVisOnly val="1"/>
    <c:dispBlanksAs val="gap"/>
    <c:showDLblsOverMax val="0"/>
    <c:extLst/>
  </c:chart>
  <c:txPr>
    <a:bodyPr/>
    <a:lstStyle/>
    <a:p>
      <a:pPr>
        <a:defRPr/>
      </a:pPr>
      <a:endParaRPr lang="en-US"/>
    </a:p>
  </c:txPr>
  <c:printSettings>
    <c:headerFooter/>
    <c:pageMargins b="0.75" l="0.7" r="0.7" t="0.75" header="0.3" footer="0.3"/>
    <c:pageSetup/>
  </c:printSettings>
</c:chartSpace>
</file>

<file path=xl/charts/chart2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1"/>
    </mc:Choice>
    <mc:Fallback>
      <c:style val="1"/>
    </mc:Fallback>
  </mc:AlternateContent>
  <c:chart>
    <c:autoTitleDeleted val="1"/>
    <c:plotArea>
      <c:layout>
        <c:manualLayout>
          <c:layoutTarget val="inner"/>
          <c:xMode val="edge"/>
          <c:yMode val="edge"/>
          <c:x val="9.9871391076115479E-2"/>
          <c:y val="0.2"/>
          <c:w val="0.85429527559055118"/>
          <c:h val="0.67867821522309713"/>
        </c:manualLayout>
      </c:layout>
      <c:lineChart>
        <c:grouping val="standard"/>
        <c:varyColors val="0"/>
        <c:ser>
          <c:idx val="0"/>
          <c:order val="0"/>
          <c:tx>
            <c:strRef>
              <c:f>'M3'!$D$3</c:f>
              <c:strCache>
                <c:ptCount val="1"/>
                <c:pt idx="0">
                  <c:v>Subgroup 3</c:v>
                </c:pt>
              </c:strCache>
            </c:strRef>
          </c:tx>
          <c:spPr>
            <a:ln w="12700" cap="rnd" cmpd="sng" algn="ctr">
              <a:solidFill>
                <a:schemeClr val="tx1"/>
              </a:solidFill>
              <a:prstDash val="solid"/>
              <a:round/>
            </a:ln>
            <a:effectLst/>
          </c:spPr>
          <c:marker>
            <c:symbol val="circle"/>
            <c:size val="4"/>
            <c:spPr>
              <a:solidFill>
                <a:schemeClr val="tx1"/>
              </a:solidFill>
              <a:ln w="6350" cap="flat" cmpd="sng" algn="ctr">
                <a:solidFill>
                  <a:schemeClr val="tx1"/>
                </a:solidFill>
                <a:prstDash val="solid"/>
                <a:round/>
              </a:ln>
              <a:effectLst/>
            </c:spPr>
          </c:marker>
          <c:cat>
            <c:numRef>
              <c:f>[0]!M3_X</c:f>
              <c:numCache>
                <c:formatCode>dd\-mmm\-yyyy</c:formatCode>
                <c:ptCount val="260"/>
              </c:numCache>
            </c:numRef>
          </c:cat>
          <c:val>
            <c:numRef>
              <c:f>[0]!M3_Y3</c:f>
              <c:numCache>
                <c:formatCode>General</c:formatCode>
                <c:ptCount val="260"/>
              </c:numCache>
            </c:numRef>
          </c:val>
          <c:smooth val="0"/>
          <c:extLst>
            <c:ext xmlns:c16="http://schemas.microsoft.com/office/drawing/2014/chart" uri="{C3380CC4-5D6E-409C-BE32-E72D297353CC}">
              <c16:uniqueId val="{00000005-648A-40BC-9787-47C625063253}"/>
            </c:ext>
          </c:extLst>
        </c:ser>
        <c:dLbls>
          <c:showLegendKey val="0"/>
          <c:showVal val="0"/>
          <c:showCatName val="0"/>
          <c:showSerName val="0"/>
          <c:showPercent val="0"/>
          <c:showBubbleSize val="0"/>
        </c:dLbls>
        <c:marker val="1"/>
        <c:smooth val="0"/>
        <c:axId val="1418724287"/>
        <c:axId val="1418728447"/>
      </c:lineChart>
      <c:catAx>
        <c:axId val="1418724287"/>
        <c:scaling>
          <c:orientation val="minMax"/>
        </c:scaling>
        <c:delete val="0"/>
        <c:axPos val="b"/>
        <c:numFmt formatCode="mmm" sourceLinked="0"/>
        <c:majorTickMark val="out"/>
        <c:minorTickMark val="none"/>
        <c:tickLblPos val="nextTo"/>
        <c:spPr>
          <a:noFill/>
          <a:ln w="6350" cap="flat" cmpd="sng" algn="ctr">
            <a:solidFill>
              <a:schemeClr val="tx1">
                <a:tint val="75000"/>
              </a:schemeClr>
            </a:solidFill>
            <a:prstDash val="solid"/>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418728447"/>
        <c:crosses val="autoZero"/>
        <c:auto val="1"/>
        <c:lblAlgn val="ctr"/>
        <c:lblOffset val="100"/>
        <c:noMultiLvlLbl val="1"/>
      </c:catAx>
      <c:valAx>
        <c:axId val="1418728447"/>
        <c:scaling>
          <c:orientation val="minMax"/>
        </c:scaling>
        <c:delete val="0"/>
        <c:axPos val="l"/>
        <c:numFmt formatCode="General" sourceLinked="1"/>
        <c:majorTickMark val="out"/>
        <c:minorTickMark val="none"/>
        <c:tickLblPos val="nextTo"/>
        <c:spPr>
          <a:noFill/>
          <a:ln w="6350" cap="flat" cmpd="sng" algn="ctr">
            <a:solidFill>
              <a:schemeClr val="bg1">
                <a:lumMod val="50000"/>
              </a:schemeClr>
            </a:solidFill>
            <a:prstDash val="solid"/>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418724287"/>
        <c:crosses val="autoZero"/>
        <c:crossBetween val="midCat"/>
      </c:valAx>
    </c:plotArea>
    <c:plotVisOnly val="1"/>
    <c:dispBlanksAs val="gap"/>
    <c:showDLblsOverMax val="0"/>
    <c:extLst/>
  </c:chart>
  <c:txPr>
    <a:bodyPr/>
    <a:lstStyle/>
    <a:p>
      <a:pPr>
        <a:defRPr/>
      </a:pPr>
      <a:endParaRPr lang="en-US"/>
    </a:p>
  </c:txPr>
  <c:printSettings>
    <c:headerFooter/>
    <c:pageMargins b="0.75" l="0.7" r="0.7" t="0.75" header="0.3" footer="0.3"/>
    <c:pageSetup/>
  </c:printSettings>
</c:chartSpace>
</file>

<file path=xl/charts/chart2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1"/>
    </mc:Choice>
    <mc:Fallback>
      <c:style val="1"/>
    </mc:Fallback>
  </mc:AlternateContent>
  <c:chart>
    <c:autoTitleDeleted val="1"/>
    <c:plotArea>
      <c:layout>
        <c:manualLayout>
          <c:layoutTarget val="inner"/>
          <c:xMode val="edge"/>
          <c:yMode val="edge"/>
          <c:x val="5.6426867096158434E-2"/>
          <c:y val="0.10640364691255698"/>
          <c:w val="0.92273979957050822"/>
          <c:h val="0.80569581433899706"/>
        </c:manualLayout>
      </c:layout>
      <c:lineChart>
        <c:grouping val="standard"/>
        <c:varyColors val="0"/>
        <c:ser>
          <c:idx val="1"/>
          <c:order val="0"/>
          <c:tx>
            <c:v>Data</c:v>
          </c:tx>
          <c:spPr>
            <a:ln w="19050" cap="rnd" cmpd="sng" algn="ctr">
              <a:solidFill>
                <a:schemeClr val="tx1"/>
              </a:solidFill>
              <a:prstDash val="solid"/>
              <a:round/>
            </a:ln>
            <a:effectLst/>
          </c:spPr>
          <c:marker>
            <c:symbol val="circle"/>
            <c:size val="6"/>
            <c:spPr>
              <a:solidFill>
                <a:schemeClr val="tx1"/>
              </a:solidFill>
              <a:ln w="6350" cap="flat" cmpd="sng" algn="ctr">
                <a:solidFill>
                  <a:sysClr val="windowText" lastClr="000000"/>
                </a:solidFill>
                <a:prstDash val="solid"/>
                <a:round/>
              </a:ln>
              <a:effectLst/>
            </c:spPr>
          </c:marker>
          <c:cat>
            <c:numRef>
              <c:f>[0]!TF_X</c:f>
              <c:numCache>
                <c:formatCode>dd\-mmm\-yyyy</c:formatCode>
                <c:ptCount val="1"/>
                <c:pt idx="0">
                  <c:v>44958</c:v>
                </c:pt>
              </c:numCache>
            </c:numRef>
          </c:cat>
          <c:val>
            <c:numRef>
              <c:f>[0]!TF_YMain</c:f>
              <c:numCache>
                <c:formatCode>General</c:formatCode>
                <c:ptCount val="1"/>
              </c:numCache>
            </c:numRef>
          </c:val>
          <c:smooth val="0"/>
          <c:extLst>
            <c:ext xmlns:c16="http://schemas.microsoft.com/office/drawing/2014/chart" uri="{C3380CC4-5D6E-409C-BE32-E72D297353CC}">
              <c16:uniqueId val="{00000000-2D95-40B9-926F-2012AEA08A67}"/>
            </c:ext>
          </c:extLst>
        </c:ser>
        <c:ser>
          <c:idx val="2"/>
          <c:order val="1"/>
          <c:tx>
            <c:strRef>
              <c:f>TeamFundamentals!$G$3</c:f>
              <c:strCache>
                <c:ptCount val="1"/>
                <c:pt idx="0">
                  <c:v>Median</c:v>
                </c:pt>
              </c:strCache>
            </c:strRef>
          </c:tx>
          <c:spPr>
            <a:ln w="19050" cap="rnd" cmpd="sng" algn="ctr">
              <a:solidFill>
                <a:schemeClr val="dk1">
                  <a:tint val="75000"/>
                </a:schemeClr>
              </a:solidFill>
              <a:prstDash val="dash"/>
              <a:round/>
            </a:ln>
            <a:effectLst/>
          </c:spPr>
          <c:marker>
            <c:symbol val="none"/>
          </c:marker>
          <c:cat>
            <c:numRef>
              <c:f>[0]!TF_X</c:f>
              <c:numCache>
                <c:formatCode>dd\-mmm\-yyyy</c:formatCode>
                <c:ptCount val="1"/>
                <c:pt idx="0">
                  <c:v>44958</c:v>
                </c:pt>
              </c:numCache>
            </c:numRef>
          </c:cat>
          <c:val>
            <c:numRef>
              <c:f>[0]!TF_Med</c:f>
              <c:numCache>
                <c:formatCode>0.0</c:formatCode>
                <c:ptCount val="1"/>
                <c:pt idx="0">
                  <c:v>0</c:v>
                </c:pt>
              </c:numCache>
            </c:numRef>
          </c:val>
          <c:smooth val="0"/>
          <c:extLst>
            <c:ext xmlns:c16="http://schemas.microsoft.com/office/drawing/2014/chart" uri="{C3380CC4-5D6E-409C-BE32-E72D297353CC}">
              <c16:uniqueId val="{00000001-2D95-40B9-926F-2012AEA08A67}"/>
            </c:ext>
          </c:extLst>
        </c:ser>
        <c:dLbls>
          <c:showLegendKey val="0"/>
          <c:showVal val="0"/>
          <c:showCatName val="0"/>
          <c:showSerName val="0"/>
          <c:showPercent val="0"/>
          <c:showBubbleSize val="0"/>
        </c:dLbls>
        <c:marker val="1"/>
        <c:smooth val="0"/>
        <c:axId val="1253969471"/>
        <c:axId val="1253964063"/>
      </c:lineChart>
      <c:dateAx>
        <c:axId val="1253969471"/>
        <c:scaling>
          <c:orientation val="minMax"/>
        </c:scaling>
        <c:delete val="0"/>
        <c:axPos val="b"/>
        <c:numFmt formatCode="mmm\ dd" sourceLinked="0"/>
        <c:majorTickMark val="out"/>
        <c:minorTickMark val="none"/>
        <c:tickLblPos val="nextTo"/>
        <c:spPr>
          <a:noFill/>
          <a:ln w="9525" cap="flat" cmpd="sng" algn="ctr">
            <a:solidFill>
              <a:schemeClr val="bg1">
                <a:lumMod val="50000"/>
              </a:schemeClr>
            </a:solidFill>
            <a:prstDash val="solid"/>
            <a:round/>
          </a:ln>
          <a:effectLst/>
        </c:spPr>
        <c:txPr>
          <a:bodyPr rot="-600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crossAx val="1253964063"/>
        <c:crosses val="autoZero"/>
        <c:auto val="1"/>
        <c:lblOffset val="100"/>
        <c:baseTimeUnit val="days"/>
      </c:dateAx>
      <c:valAx>
        <c:axId val="1253964063"/>
        <c:scaling>
          <c:orientation val="minMax"/>
        </c:scaling>
        <c:delete val="0"/>
        <c:axPos val="l"/>
        <c:numFmt formatCode="General" sourceLinked="1"/>
        <c:majorTickMark val="out"/>
        <c:minorTickMark val="none"/>
        <c:tickLblPos val="nextTo"/>
        <c:spPr>
          <a:noFill/>
          <a:ln w="6350" cap="flat" cmpd="sng" algn="ctr">
            <a:solidFill>
              <a:schemeClr val="bg1">
                <a:lumMod val="50000"/>
              </a:schemeClr>
            </a:solidFill>
            <a:prstDash val="solid"/>
            <a:round/>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en-US"/>
          </a:p>
        </c:txPr>
        <c:crossAx val="1253969471"/>
        <c:crosses val="autoZero"/>
        <c:crossBetween val="midCat"/>
      </c:valAx>
      <c:spPr>
        <a:solidFill>
          <a:schemeClr val="bg1"/>
        </a:solidFill>
        <a:ln>
          <a:noFill/>
        </a:ln>
        <a:effectLst/>
      </c:spPr>
    </c:plotArea>
    <c:plotVisOnly val="1"/>
    <c:dispBlanksAs val="gap"/>
    <c:showDLblsOverMax val="0"/>
    <c:extLst/>
  </c:chart>
  <c:spPr>
    <a:solidFill>
      <a:schemeClr val="bg1"/>
    </a:solidFill>
    <a:ln w="9525" cap="flat" cmpd="sng" algn="ctr">
      <a:solidFill>
        <a:schemeClr val="bg1">
          <a:lumMod val="50000"/>
        </a:schemeClr>
      </a:solidFill>
      <a:prstDash val="solid"/>
      <a:round/>
    </a:ln>
    <a:effectLst/>
  </c:spPr>
  <c:txPr>
    <a:bodyPr/>
    <a:lstStyle/>
    <a:p>
      <a:pPr>
        <a:defRPr/>
      </a:pPr>
      <a:endParaRPr lang="en-US"/>
    </a:p>
  </c:txPr>
  <c:printSettings>
    <c:headerFooter/>
    <c:pageMargins b="0.75" l="0.7" r="0.7" t="0.75" header="0.3" footer="0.3"/>
    <c:pageSetup/>
  </c:printSettings>
</c:chartSpace>
</file>

<file path=xl/charts/chart2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1"/>
    </mc:Choice>
    <mc:Fallback>
      <c:style val="1"/>
    </mc:Fallback>
  </mc:AlternateContent>
  <c:chart>
    <c:autoTitleDeleted val="1"/>
    <c:plotArea>
      <c:layout>
        <c:manualLayout>
          <c:layoutTarget val="inner"/>
          <c:xMode val="edge"/>
          <c:yMode val="edge"/>
          <c:x val="9.9871391076115479E-2"/>
          <c:y val="0.2"/>
          <c:w val="0.85429527559055118"/>
          <c:h val="0.67867821522309713"/>
        </c:manualLayout>
      </c:layout>
      <c:lineChart>
        <c:grouping val="standard"/>
        <c:varyColors val="0"/>
        <c:ser>
          <c:idx val="0"/>
          <c:order val="0"/>
          <c:tx>
            <c:strRef>
              <c:f>TeamFundamentals!$E$3</c:f>
              <c:strCache>
                <c:ptCount val="1"/>
                <c:pt idx="0">
                  <c:v>Huddles</c:v>
                </c:pt>
              </c:strCache>
            </c:strRef>
          </c:tx>
          <c:spPr>
            <a:ln w="12700" cap="rnd" cmpd="sng" algn="ctr">
              <a:solidFill>
                <a:schemeClr val="tx1"/>
              </a:solidFill>
              <a:prstDash val="solid"/>
              <a:round/>
            </a:ln>
            <a:effectLst/>
          </c:spPr>
          <c:marker>
            <c:symbol val="circle"/>
            <c:size val="4"/>
            <c:spPr>
              <a:solidFill>
                <a:schemeClr val="tx1"/>
              </a:solidFill>
              <a:ln w="6350" cap="flat" cmpd="sng" algn="ctr">
                <a:solidFill>
                  <a:schemeClr val="tx1"/>
                </a:solidFill>
                <a:prstDash val="solid"/>
                <a:round/>
              </a:ln>
              <a:effectLst/>
            </c:spPr>
          </c:marker>
          <c:cat>
            <c:numRef>
              <c:f>[0]!TF_X</c:f>
              <c:numCache>
                <c:formatCode>dd\-mmm\-yyyy</c:formatCode>
                <c:ptCount val="1"/>
                <c:pt idx="0">
                  <c:v>44958</c:v>
                </c:pt>
              </c:numCache>
            </c:numRef>
          </c:cat>
          <c:val>
            <c:numRef>
              <c:f>[0]!TF_Y4</c:f>
              <c:numCache>
                <c:formatCode>General</c:formatCode>
                <c:ptCount val="1"/>
              </c:numCache>
            </c:numRef>
          </c:val>
          <c:smooth val="0"/>
          <c:extLst>
            <c:ext xmlns:c16="http://schemas.microsoft.com/office/drawing/2014/chart" uri="{C3380CC4-5D6E-409C-BE32-E72D297353CC}">
              <c16:uniqueId val="{00000015-B6B1-43EA-808A-F48C45B9993E}"/>
            </c:ext>
          </c:extLst>
        </c:ser>
        <c:dLbls>
          <c:showLegendKey val="0"/>
          <c:showVal val="0"/>
          <c:showCatName val="0"/>
          <c:showSerName val="0"/>
          <c:showPercent val="0"/>
          <c:showBubbleSize val="0"/>
        </c:dLbls>
        <c:marker val="1"/>
        <c:smooth val="0"/>
        <c:axId val="1418724287"/>
        <c:axId val="1418728447"/>
      </c:lineChart>
      <c:dateAx>
        <c:axId val="1418724287"/>
        <c:scaling>
          <c:orientation val="minMax"/>
        </c:scaling>
        <c:delete val="0"/>
        <c:axPos val="b"/>
        <c:numFmt formatCode="mmm" sourceLinked="0"/>
        <c:majorTickMark val="out"/>
        <c:minorTickMark val="none"/>
        <c:tickLblPos val="nextTo"/>
        <c:spPr>
          <a:noFill/>
          <a:ln w="6350" cap="flat" cmpd="sng" algn="ctr">
            <a:solidFill>
              <a:schemeClr val="tx1">
                <a:tint val="75000"/>
              </a:schemeClr>
            </a:solidFill>
            <a:prstDash val="solid"/>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418728447"/>
        <c:crosses val="autoZero"/>
        <c:auto val="1"/>
        <c:lblOffset val="100"/>
        <c:baseTimeUnit val="days"/>
        <c:majorUnit val="1"/>
        <c:majorTimeUnit val="months"/>
      </c:dateAx>
      <c:valAx>
        <c:axId val="1418728447"/>
        <c:scaling>
          <c:orientation val="minMax"/>
        </c:scaling>
        <c:delete val="0"/>
        <c:axPos val="l"/>
        <c:numFmt formatCode="General" sourceLinked="1"/>
        <c:majorTickMark val="out"/>
        <c:minorTickMark val="none"/>
        <c:tickLblPos val="nextTo"/>
        <c:spPr>
          <a:noFill/>
          <a:ln w="6350" cap="flat" cmpd="sng" algn="ctr">
            <a:solidFill>
              <a:schemeClr val="bg1">
                <a:lumMod val="50000"/>
              </a:schemeClr>
            </a:solidFill>
            <a:prstDash val="solid"/>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418724287"/>
        <c:crosses val="autoZero"/>
        <c:crossBetween val="midCat"/>
      </c:valAx>
    </c:plotArea>
    <c:plotVisOnly val="1"/>
    <c:dispBlanksAs val="gap"/>
    <c:showDLblsOverMax val="0"/>
    <c:extLst/>
  </c:chart>
  <c:txPr>
    <a:bodyPr/>
    <a:lstStyle/>
    <a:p>
      <a:pPr>
        <a:defRPr/>
      </a:pPr>
      <a:endParaRPr lang="en-US"/>
    </a:p>
  </c:txPr>
  <c:printSettings>
    <c:headerFooter/>
    <c:pageMargins b="0.75" l="0.7" r="0.7" t="0.75" header="0.3" footer="0.3"/>
    <c:pageSetup/>
  </c:printSettings>
</c:chartSpace>
</file>

<file path=xl/charts/chart2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1"/>
    </mc:Choice>
    <mc:Fallback>
      <c:style val="1"/>
    </mc:Fallback>
  </mc:AlternateContent>
  <c:chart>
    <c:autoTitleDeleted val="1"/>
    <c:plotArea>
      <c:layout>
        <c:manualLayout>
          <c:layoutTarget val="inner"/>
          <c:xMode val="edge"/>
          <c:yMode val="edge"/>
          <c:x val="9.9871391076115479E-2"/>
          <c:y val="0.2"/>
          <c:w val="0.85429527559055118"/>
          <c:h val="0.67867821522309713"/>
        </c:manualLayout>
      </c:layout>
      <c:lineChart>
        <c:grouping val="standard"/>
        <c:varyColors val="0"/>
        <c:ser>
          <c:idx val="0"/>
          <c:order val="0"/>
          <c:tx>
            <c:strRef>
              <c:f>TeamFundamentals!$C$3</c:f>
              <c:strCache>
                <c:ptCount val="1"/>
                <c:pt idx="0">
                  <c:v>Celebrations</c:v>
                </c:pt>
              </c:strCache>
            </c:strRef>
          </c:tx>
          <c:spPr>
            <a:ln w="12700" cap="rnd" cmpd="sng" algn="ctr">
              <a:solidFill>
                <a:schemeClr val="tx1"/>
              </a:solidFill>
              <a:prstDash val="solid"/>
              <a:round/>
            </a:ln>
            <a:effectLst/>
          </c:spPr>
          <c:marker>
            <c:symbol val="circle"/>
            <c:size val="4"/>
            <c:spPr>
              <a:solidFill>
                <a:schemeClr val="tx1"/>
              </a:solidFill>
              <a:ln w="6350" cap="flat" cmpd="sng" algn="ctr">
                <a:solidFill>
                  <a:schemeClr val="tx1"/>
                </a:solidFill>
                <a:prstDash val="solid"/>
                <a:round/>
              </a:ln>
              <a:effectLst/>
            </c:spPr>
          </c:marker>
          <c:cat>
            <c:numRef>
              <c:f>[0]!TF_X</c:f>
              <c:numCache>
                <c:formatCode>dd\-mmm\-yyyy</c:formatCode>
                <c:ptCount val="1"/>
                <c:pt idx="0">
                  <c:v>44958</c:v>
                </c:pt>
              </c:numCache>
            </c:numRef>
          </c:cat>
          <c:val>
            <c:numRef>
              <c:f>[0]!TF_Y2</c:f>
              <c:numCache>
                <c:formatCode>General</c:formatCode>
                <c:ptCount val="1"/>
              </c:numCache>
            </c:numRef>
          </c:val>
          <c:smooth val="0"/>
          <c:extLst>
            <c:ext xmlns:c16="http://schemas.microsoft.com/office/drawing/2014/chart" uri="{C3380CC4-5D6E-409C-BE32-E72D297353CC}">
              <c16:uniqueId val="{0000000D-D318-4039-B170-29CA3B7796CF}"/>
            </c:ext>
          </c:extLst>
        </c:ser>
        <c:dLbls>
          <c:showLegendKey val="0"/>
          <c:showVal val="0"/>
          <c:showCatName val="0"/>
          <c:showSerName val="0"/>
          <c:showPercent val="0"/>
          <c:showBubbleSize val="0"/>
        </c:dLbls>
        <c:marker val="1"/>
        <c:smooth val="0"/>
        <c:axId val="1418724287"/>
        <c:axId val="1418728447"/>
      </c:lineChart>
      <c:dateAx>
        <c:axId val="1418724287"/>
        <c:scaling>
          <c:orientation val="minMax"/>
        </c:scaling>
        <c:delete val="0"/>
        <c:axPos val="b"/>
        <c:numFmt formatCode="mmm" sourceLinked="0"/>
        <c:majorTickMark val="out"/>
        <c:minorTickMark val="none"/>
        <c:tickLblPos val="nextTo"/>
        <c:spPr>
          <a:noFill/>
          <a:ln w="6350" cap="flat" cmpd="sng" algn="ctr">
            <a:solidFill>
              <a:schemeClr val="tx1">
                <a:tint val="75000"/>
              </a:schemeClr>
            </a:solidFill>
            <a:prstDash val="solid"/>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418728447"/>
        <c:crosses val="autoZero"/>
        <c:auto val="1"/>
        <c:lblOffset val="100"/>
        <c:baseTimeUnit val="days"/>
        <c:majorUnit val="1"/>
        <c:majorTimeUnit val="months"/>
      </c:dateAx>
      <c:valAx>
        <c:axId val="1418728447"/>
        <c:scaling>
          <c:orientation val="minMax"/>
        </c:scaling>
        <c:delete val="0"/>
        <c:axPos val="l"/>
        <c:numFmt formatCode="General" sourceLinked="1"/>
        <c:majorTickMark val="out"/>
        <c:minorTickMark val="none"/>
        <c:tickLblPos val="nextTo"/>
        <c:spPr>
          <a:noFill/>
          <a:ln w="6350" cap="flat" cmpd="sng" algn="ctr">
            <a:solidFill>
              <a:schemeClr val="bg1">
                <a:lumMod val="50000"/>
              </a:schemeClr>
            </a:solidFill>
            <a:prstDash val="solid"/>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418724287"/>
        <c:crosses val="autoZero"/>
        <c:crossBetween val="midCat"/>
      </c:valAx>
    </c:plotArea>
    <c:plotVisOnly val="1"/>
    <c:dispBlanksAs val="gap"/>
    <c:showDLblsOverMax val="0"/>
    <c:extLst/>
  </c:chart>
  <c:txPr>
    <a:bodyPr/>
    <a:lstStyle/>
    <a:p>
      <a:pPr>
        <a:defRPr/>
      </a:pPr>
      <a:endParaRPr lang="en-US"/>
    </a:p>
  </c:txPr>
  <c:printSettings>
    <c:headerFooter/>
    <c:pageMargins b="0.75" l="0.7" r="0.7" t="0.75" header="0.3" footer="0.3"/>
    <c:pageSetup/>
  </c:printSettings>
</c:chartSpace>
</file>

<file path=xl/charts/chart3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1"/>
    </mc:Choice>
    <mc:Fallback>
      <c:style val="1"/>
    </mc:Fallback>
  </mc:AlternateContent>
  <c:chart>
    <c:autoTitleDeleted val="1"/>
    <c:plotArea>
      <c:layout>
        <c:manualLayout>
          <c:layoutTarget val="inner"/>
          <c:xMode val="edge"/>
          <c:yMode val="edge"/>
          <c:x val="9.9871391076115479E-2"/>
          <c:y val="0.2"/>
          <c:w val="0.85429527559055118"/>
          <c:h val="0.67867821522309713"/>
        </c:manualLayout>
      </c:layout>
      <c:lineChart>
        <c:grouping val="standard"/>
        <c:varyColors val="0"/>
        <c:ser>
          <c:idx val="0"/>
          <c:order val="0"/>
          <c:tx>
            <c:strRef>
              <c:f>TeamFundamentals!$D$3</c:f>
              <c:strCache>
                <c:ptCount val="1"/>
                <c:pt idx="0">
                  <c:v>Informal Connections</c:v>
                </c:pt>
              </c:strCache>
            </c:strRef>
          </c:tx>
          <c:spPr>
            <a:ln w="12700" cap="rnd" cmpd="sng" algn="ctr">
              <a:solidFill>
                <a:schemeClr val="tx1"/>
              </a:solidFill>
              <a:prstDash val="solid"/>
              <a:round/>
            </a:ln>
            <a:effectLst/>
          </c:spPr>
          <c:marker>
            <c:symbol val="circle"/>
            <c:size val="4"/>
            <c:spPr>
              <a:solidFill>
                <a:schemeClr val="tx1"/>
              </a:solidFill>
              <a:ln w="6350" cap="flat" cmpd="sng" algn="ctr">
                <a:solidFill>
                  <a:schemeClr val="tx1"/>
                </a:solidFill>
                <a:prstDash val="solid"/>
                <a:round/>
              </a:ln>
              <a:effectLst/>
            </c:spPr>
          </c:marker>
          <c:cat>
            <c:numRef>
              <c:f>[0]!TF_X</c:f>
              <c:numCache>
                <c:formatCode>dd\-mmm\-yyyy</c:formatCode>
                <c:ptCount val="1"/>
                <c:pt idx="0">
                  <c:v>44958</c:v>
                </c:pt>
              </c:numCache>
            </c:numRef>
          </c:cat>
          <c:val>
            <c:numRef>
              <c:f>[0]!TF_Y3</c:f>
              <c:numCache>
                <c:formatCode>General</c:formatCode>
                <c:ptCount val="1"/>
              </c:numCache>
            </c:numRef>
          </c:val>
          <c:smooth val="0"/>
          <c:extLst>
            <c:ext xmlns:c16="http://schemas.microsoft.com/office/drawing/2014/chart" uri="{C3380CC4-5D6E-409C-BE32-E72D297353CC}">
              <c16:uniqueId val="{00000011-97C1-457B-8EFB-76D6596CFE63}"/>
            </c:ext>
          </c:extLst>
        </c:ser>
        <c:dLbls>
          <c:showLegendKey val="0"/>
          <c:showVal val="0"/>
          <c:showCatName val="0"/>
          <c:showSerName val="0"/>
          <c:showPercent val="0"/>
          <c:showBubbleSize val="0"/>
        </c:dLbls>
        <c:marker val="1"/>
        <c:smooth val="0"/>
        <c:axId val="1418724287"/>
        <c:axId val="1418728447"/>
      </c:lineChart>
      <c:dateAx>
        <c:axId val="1418724287"/>
        <c:scaling>
          <c:orientation val="minMax"/>
        </c:scaling>
        <c:delete val="0"/>
        <c:axPos val="b"/>
        <c:numFmt formatCode="mmm" sourceLinked="0"/>
        <c:majorTickMark val="out"/>
        <c:minorTickMark val="none"/>
        <c:tickLblPos val="nextTo"/>
        <c:spPr>
          <a:noFill/>
          <a:ln w="6350" cap="flat" cmpd="sng" algn="ctr">
            <a:solidFill>
              <a:schemeClr val="tx1">
                <a:tint val="75000"/>
              </a:schemeClr>
            </a:solidFill>
            <a:prstDash val="solid"/>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418728447"/>
        <c:crosses val="autoZero"/>
        <c:auto val="1"/>
        <c:lblOffset val="100"/>
        <c:baseTimeUnit val="days"/>
        <c:majorUnit val="1"/>
        <c:majorTimeUnit val="months"/>
      </c:dateAx>
      <c:valAx>
        <c:axId val="1418728447"/>
        <c:scaling>
          <c:orientation val="minMax"/>
        </c:scaling>
        <c:delete val="0"/>
        <c:axPos val="l"/>
        <c:numFmt formatCode="General" sourceLinked="1"/>
        <c:majorTickMark val="out"/>
        <c:minorTickMark val="none"/>
        <c:tickLblPos val="nextTo"/>
        <c:spPr>
          <a:noFill/>
          <a:ln w="6350" cap="flat" cmpd="sng" algn="ctr">
            <a:solidFill>
              <a:schemeClr val="bg1">
                <a:lumMod val="50000"/>
              </a:schemeClr>
            </a:solidFill>
            <a:prstDash val="solid"/>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418724287"/>
        <c:crosses val="autoZero"/>
        <c:crossBetween val="midCat"/>
      </c:valAx>
    </c:plotArea>
    <c:plotVisOnly val="1"/>
    <c:dispBlanksAs val="gap"/>
    <c:showDLblsOverMax val="0"/>
    <c:extLst/>
  </c:chart>
  <c:txPr>
    <a:bodyPr/>
    <a:lstStyle/>
    <a:p>
      <a:pPr>
        <a:defRPr/>
      </a:pPr>
      <a:endParaRPr lang="en-US"/>
    </a:p>
  </c:txPr>
  <c:printSettings>
    <c:headerFooter/>
    <c:pageMargins b="0.75" l="0.7" r="0.7" t="0.75" header="0.3" footer="0.3"/>
    <c:pageSetup/>
  </c:printSettings>
</c:chartSpace>
</file>

<file path=xl/charts/chart3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1"/>
    </mc:Choice>
    <mc:Fallback>
      <c:style val="1"/>
    </mc:Fallback>
  </mc:AlternateContent>
  <c:chart>
    <c:autoTitleDeleted val="1"/>
    <c:plotArea>
      <c:layout>
        <c:manualLayout>
          <c:layoutTarget val="inner"/>
          <c:xMode val="edge"/>
          <c:yMode val="edge"/>
          <c:x val="9.9871391076115479E-2"/>
          <c:y val="0.2"/>
          <c:w val="0.85429527559055118"/>
          <c:h val="0.67867821522309713"/>
        </c:manualLayout>
      </c:layout>
      <c:lineChart>
        <c:grouping val="standard"/>
        <c:varyColors val="0"/>
        <c:ser>
          <c:idx val="0"/>
          <c:order val="0"/>
          <c:tx>
            <c:strRef>
              <c:f>TeamFundamentals!$B$3</c:f>
              <c:strCache>
                <c:ptCount val="1"/>
                <c:pt idx="0">
                  <c:v>All Staff Meeting</c:v>
                </c:pt>
              </c:strCache>
            </c:strRef>
          </c:tx>
          <c:spPr>
            <a:ln w="12700" cap="rnd" cmpd="sng" algn="ctr">
              <a:solidFill>
                <a:schemeClr val="tx1"/>
              </a:solidFill>
              <a:prstDash val="solid"/>
              <a:round/>
            </a:ln>
            <a:effectLst/>
          </c:spPr>
          <c:marker>
            <c:symbol val="circle"/>
            <c:size val="4"/>
            <c:spPr>
              <a:solidFill>
                <a:schemeClr val="tx1"/>
              </a:solidFill>
              <a:ln w="6350" cap="flat" cmpd="sng" algn="ctr">
                <a:solidFill>
                  <a:schemeClr val="tx1"/>
                </a:solidFill>
                <a:prstDash val="solid"/>
                <a:round/>
              </a:ln>
              <a:effectLst/>
            </c:spPr>
          </c:marker>
          <c:cat>
            <c:numRef>
              <c:f>[0]!TF_X</c:f>
              <c:numCache>
                <c:formatCode>dd\-mmm\-yyyy</c:formatCode>
                <c:ptCount val="1"/>
                <c:pt idx="0">
                  <c:v>44958</c:v>
                </c:pt>
              </c:numCache>
            </c:numRef>
          </c:cat>
          <c:val>
            <c:numRef>
              <c:f>[0]!TF_Y1</c:f>
              <c:numCache>
                <c:formatCode>General</c:formatCode>
                <c:ptCount val="1"/>
              </c:numCache>
            </c:numRef>
          </c:val>
          <c:smooth val="0"/>
          <c:extLst>
            <c:ext xmlns:c16="http://schemas.microsoft.com/office/drawing/2014/chart" uri="{C3380CC4-5D6E-409C-BE32-E72D297353CC}">
              <c16:uniqueId val="{00000009-2013-4BDC-AEBC-7DC24C6C0956}"/>
            </c:ext>
          </c:extLst>
        </c:ser>
        <c:dLbls>
          <c:showLegendKey val="0"/>
          <c:showVal val="0"/>
          <c:showCatName val="0"/>
          <c:showSerName val="0"/>
          <c:showPercent val="0"/>
          <c:showBubbleSize val="0"/>
        </c:dLbls>
        <c:marker val="1"/>
        <c:smooth val="0"/>
        <c:axId val="1418724287"/>
        <c:axId val="1418728447"/>
      </c:lineChart>
      <c:dateAx>
        <c:axId val="1418724287"/>
        <c:scaling>
          <c:orientation val="minMax"/>
        </c:scaling>
        <c:delete val="0"/>
        <c:axPos val="b"/>
        <c:numFmt formatCode="mmm" sourceLinked="0"/>
        <c:majorTickMark val="out"/>
        <c:minorTickMark val="none"/>
        <c:tickLblPos val="nextTo"/>
        <c:spPr>
          <a:noFill/>
          <a:ln w="6350" cap="flat" cmpd="sng" algn="ctr">
            <a:solidFill>
              <a:schemeClr val="tx1">
                <a:tint val="75000"/>
              </a:schemeClr>
            </a:solidFill>
            <a:prstDash val="solid"/>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418728447"/>
        <c:crosses val="autoZero"/>
        <c:auto val="1"/>
        <c:lblOffset val="100"/>
        <c:baseTimeUnit val="days"/>
        <c:majorUnit val="1"/>
        <c:majorTimeUnit val="months"/>
      </c:dateAx>
      <c:valAx>
        <c:axId val="1418728447"/>
        <c:scaling>
          <c:orientation val="minMax"/>
        </c:scaling>
        <c:delete val="0"/>
        <c:axPos val="l"/>
        <c:numFmt formatCode="General" sourceLinked="1"/>
        <c:majorTickMark val="out"/>
        <c:minorTickMark val="none"/>
        <c:tickLblPos val="nextTo"/>
        <c:spPr>
          <a:noFill/>
          <a:ln w="6350" cap="flat" cmpd="sng" algn="ctr">
            <a:solidFill>
              <a:schemeClr val="bg1">
                <a:lumMod val="50000"/>
              </a:schemeClr>
            </a:solidFill>
            <a:prstDash val="solid"/>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418724287"/>
        <c:crosses val="autoZero"/>
        <c:crossBetween val="midCat"/>
      </c:valAx>
    </c:plotArea>
    <c:plotVisOnly val="1"/>
    <c:dispBlanksAs val="gap"/>
    <c:showDLblsOverMax val="0"/>
    <c:extLst/>
  </c:chart>
  <c:txPr>
    <a:bodyPr/>
    <a:lstStyle/>
    <a:p>
      <a:pPr>
        <a:defRPr/>
      </a:pPr>
      <a:endParaRPr lang="en-US"/>
    </a:p>
  </c:txPr>
  <c:printSettings>
    <c:headerFooter/>
    <c:pageMargins b="0.75" l="0.7" r="0.7" t="0.75" header="0.3" footer="0.3"/>
    <c:pageSetup/>
  </c:printSettings>
</c:chartSpace>
</file>

<file path=xl/charts/chart3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1"/>
    </mc:Choice>
    <mc:Fallback>
      <c:style val="1"/>
    </mc:Fallback>
  </mc:AlternateContent>
  <c:chart>
    <c:autoTitleDeleted val="1"/>
    <c:plotArea>
      <c:layout>
        <c:manualLayout>
          <c:layoutTarget val="inner"/>
          <c:xMode val="edge"/>
          <c:yMode val="edge"/>
          <c:x val="5.6426867096158434E-2"/>
          <c:y val="0.10640364691255698"/>
          <c:w val="0.92273979957050822"/>
          <c:h val="0.80569581433899706"/>
        </c:manualLayout>
      </c:layout>
      <c:lineChart>
        <c:grouping val="standard"/>
        <c:varyColors val="0"/>
        <c:ser>
          <c:idx val="1"/>
          <c:order val="0"/>
          <c:tx>
            <c:v>Data</c:v>
          </c:tx>
          <c:spPr>
            <a:ln w="19050" cap="rnd" cmpd="sng" algn="ctr">
              <a:solidFill>
                <a:schemeClr val="tx1"/>
              </a:solidFill>
              <a:prstDash val="solid"/>
              <a:round/>
            </a:ln>
            <a:effectLst/>
          </c:spPr>
          <c:marker>
            <c:symbol val="circle"/>
            <c:size val="6"/>
            <c:spPr>
              <a:solidFill>
                <a:schemeClr val="tx1"/>
              </a:solidFill>
              <a:ln w="6350" cap="flat" cmpd="sng" algn="ctr">
                <a:solidFill>
                  <a:schemeClr val="tx1"/>
                </a:solidFill>
                <a:prstDash val="solid"/>
                <a:round/>
              </a:ln>
              <a:effectLst/>
            </c:spPr>
          </c:marker>
          <c:cat>
            <c:numRef>
              <c:f>[0]!RC_X</c:f>
              <c:numCache>
                <c:formatCode>dd\-mmm\-yyyy</c:formatCode>
                <c:ptCount val="1"/>
                <c:pt idx="0">
                  <c:v>44958</c:v>
                </c:pt>
              </c:numCache>
            </c:numRef>
          </c:cat>
          <c:val>
            <c:numRef>
              <c:f>[0]!RC_YMain</c:f>
              <c:numCache>
                <c:formatCode>General</c:formatCode>
                <c:ptCount val="1"/>
              </c:numCache>
            </c:numRef>
          </c:val>
          <c:smooth val="0"/>
          <c:extLst>
            <c:ext xmlns:c16="http://schemas.microsoft.com/office/drawing/2014/chart" uri="{C3380CC4-5D6E-409C-BE32-E72D297353CC}">
              <c16:uniqueId val="{00000000-AB22-4EFC-B6D4-380ABF90803A}"/>
            </c:ext>
          </c:extLst>
        </c:ser>
        <c:ser>
          <c:idx val="2"/>
          <c:order val="1"/>
          <c:tx>
            <c:strRef>
              <c:f>RoleClarity!$G$3</c:f>
              <c:strCache>
                <c:ptCount val="1"/>
                <c:pt idx="0">
                  <c:v>Median</c:v>
                </c:pt>
              </c:strCache>
            </c:strRef>
          </c:tx>
          <c:spPr>
            <a:ln w="19050" cap="rnd" cmpd="sng" algn="ctr">
              <a:solidFill>
                <a:schemeClr val="dk1">
                  <a:tint val="75000"/>
                </a:schemeClr>
              </a:solidFill>
              <a:prstDash val="dash"/>
              <a:round/>
            </a:ln>
            <a:effectLst/>
          </c:spPr>
          <c:marker>
            <c:symbol val="none"/>
          </c:marker>
          <c:cat>
            <c:numRef>
              <c:f>[0]!RC_X</c:f>
              <c:numCache>
                <c:formatCode>dd\-mmm\-yyyy</c:formatCode>
                <c:ptCount val="1"/>
                <c:pt idx="0">
                  <c:v>44958</c:v>
                </c:pt>
              </c:numCache>
            </c:numRef>
          </c:cat>
          <c:val>
            <c:numRef>
              <c:f>[0]!RC_Med</c:f>
              <c:numCache>
                <c:formatCode>0.0</c:formatCode>
                <c:ptCount val="1"/>
                <c:pt idx="0">
                  <c:v>0</c:v>
                </c:pt>
              </c:numCache>
            </c:numRef>
          </c:val>
          <c:smooth val="0"/>
          <c:extLst>
            <c:ext xmlns:c16="http://schemas.microsoft.com/office/drawing/2014/chart" uri="{C3380CC4-5D6E-409C-BE32-E72D297353CC}">
              <c16:uniqueId val="{00000001-AB22-4EFC-B6D4-380ABF90803A}"/>
            </c:ext>
          </c:extLst>
        </c:ser>
        <c:dLbls>
          <c:showLegendKey val="0"/>
          <c:showVal val="0"/>
          <c:showCatName val="0"/>
          <c:showSerName val="0"/>
          <c:showPercent val="0"/>
          <c:showBubbleSize val="0"/>
        </c:dLbls>
        <c:marker val="1"/>
        <c:smooth val="0"/>
        <c:axId val="1253969471"/>
        <c:axId val="1253964063"/>
      </c:lineChart>
      <c:dateAx>
        <c:axId val="1253969471"/>
        <c:scaling>
          <c:orientation val="minMax"/>
        </c:scaling>
        <c:delete val="0"/>
        <c:axPos val="b"/>
        <c:numFmt formatCode="mmm\ dd" sourceLinked="0"/>
        <c:majorTickMark val="out"/>
        <c:minorTickMark val="none"/>
        <c:tickLblPos val="nextTo"/>
        <c:spPr>
          <a:noFill/>
          <a:ln w="9525" cap="flat" cmpd="sng" algn="ctr">
            <a:solidFill>
              <a:schemeClr val="bg1">
                <a:lumMod val="50000"/>
              </a:schemeClr>
            </a:solidFill>
            <a:prstDash val="solid"/>
            <a:round/>
          </a:ln>
          <a:effectLst/>
        </c:spPr>
        <c:txPr>
          <a:bodyPr rot="-600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crossAx val="1253964063"/>
        <c:crosses val="autoZero"/>
        <c:auto val="1"/>
        <c:lblOffset val="100"/>
        <c:baseTimeUnit val="days"/>
      </c:dateAx>
      <c:valAx>
        <c:axId val="1253964063"/>
        <c:scaling>
          <c:orientation val="minMax"/>
        </c:scaling>
        <c:delete val="0"/>
        <c:axPos val="l"/>
        <c:numFmt formatCode="General" sourceLinked="1"/>
        <c:majorTickMark val="out"/>
        <c:minorTickMark val="none"/>
        <c:tickLblPos val="nextTo"/>
        <c:spPr>
          <a:noFill/>
          <a:ln w="6350" cap="flat" cmpd="sng" algn="ctr">
            <a:solidFill>
              <a:schemeClr val="bg1">
                <a:lumMod val="50000"/>
              </a:schemeClr>
            </a:solidFill>
            <a:prstDash val="solid"/>
            <a:round/>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en-US"/>
          </a:p>
        </c:txPr>
        <c:crossAx val="1253969471"/>
        <c:crosses val="autoZero"/>
        <c:crossBetween val="midCat"/>
      </c:valAx>
      <c:spPr>
        <a:solidFill>
          <a:schemeClr val="bg1"/>
        </a:solidFill>
        <a:ln>
          <a:noFill/>
        </a:ln>
        <a:effectLst/>
      </c:spPr>
    </c:plotArea>
    <c:plotVisOnly val="1"/>
    <c:dispBlanksAs val="gap"/>
    <c:showDLblsOverMax val="0"/>
    <c:extLst/>
  </c:chart>
  <c:spPr>
    <a:solidFill>
      <a:schemeClr val="bg1"/>
    </a:solidFill>
    <a:ln w="9525" cap="flat" cmpd="sng" algn="ctr">
      <a:solidFill>
        <a:schemeClr val="bg1">
          <a:lumMod val="50000"/>
        </a:schemeClr>
      </a:solidFill>
      <a:prstDash val="solid"/>
      <a:round/>
    </a:ln>
    <a:effectLst/>
  </c:spPr>
  <c:txPr>
    <a:bodyPr/>
    <a:lstStyle/>
    <a:p>
      <a:pPr>
        <a:defRPr/>
      </a:pPr>
      <a:endParaRPr lang="en-US"/>
    </a:p>
  </c:txPr>
  <c:printSettings>
    <c:headerFooter/>
    <c:pageMargins b="0.75" l="0.7" r="0.7" t="0.75" header="0.3" footer="0.3"/>
    <c:pageSetup orientation="portrait"/>
  </c:printSettings>
</c:chartSpace>
</file>

<file path=xl/charts/chart3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1"/>
    </mc:Choice>
    <mc:Fallback>
      <c:style val="1"/>
    </mc:Fallback>
  </mc:AlternateContent>
  <c:chart>
    <c:autoTitleDeleted val="1"/>
    <c:plotArea>
      <c:layout>
        <c:manualLayout>
          <c:layoutTarget val="inner"/>
          <c:xMode val="edge"/>
          <c:yMode val="edge"/>
          <c:x val="9.9871391076115479E-2"/>
          <c:y val="0.2"/>
          <c:w val="0.85429527559055118"/>
          <c:h val="0.67867821522309713"/>
        </c:manualLayout>
      </c:layout>
      <c:lineChart>
        <c:grouping val="standard"/>
        <c:varyColors val="0"/>
        <c:ser>
          <c:idx val="0"/>
          <c:order val="0"/>
          <c:tx>
            <c:strRef>
              <c:f>RoleClarity!$E$3</c:f>
              <c:strCache>
                <c:ptCount val="1"/>
                <c:pt idx="0">
                  <c:v>Change Idea 4</c:v>
                </c:pt>
              </c:strCache>
            </c:strRef>
          </c:tx>
          <c:spPr>
            <a:ln w="12700" cap="rnd" cmpd="sng" algn="ctr">
              <a:solidFill>
                <a:schemeClr val="tx1"/>
              </a:solidFill>
              <a:prstDash val="solid"/>
              <a:round/>
            </a:ln>
            <a:effectLst/>
          </c:spPr>
          <c:marker>
            <c:symbol val="circle"/>
            <c:size val="4"/>
            <c:spPr>
              <a:solidFill>
                <a:schemeClr val="tx1"/>
              </a:solidFill>
              <a:ln w="6350" cap="flat" cmpd="sng" algn="ctr">
                <a:solidFill>
                  <a:schemeClr val="tx1"/>
                </a:solidFill>
                <a:prstDash val="solid"/>
                <a:round/>
              </a:ln>
              <a:effectLst/>
            </c:spPr>
          </c:marker>
          <c:cat>
            <c:numRef>
              <c:f>[0]!RC_X</c:f>
              <c:numCache>
                <c:formatCode>dd\-mmm\-yyyy</c:formatCode>
                <c:ptCount val="1"/>
                <c:pt idx="0">
                  <c:v>44958</c:v>
                </c:pt>
              </c:numCache>
            </c:numRef>
          </c:cat>
          <c:val>
            <c:numRef>
              <c:f>[0]!RC_Y4</c:f>
              <c:numCache>
                <c:formatCode>General</c:formatCode>
                <c:ptCount val="1"/>
              </c:numCache>
            </c:numRef>
          </c:val>
          <c:smooth val="0"/>
          <c:extLst>
            <c:ext xmlns:c16="http://schemas.microsoft.com/office/drawing/2014/chart" uri="{C3380CC4-5D6E-409C-BE32-E72D297353CC}">
              <c16:uniqueId val="{00000025-6DF9-42D2-ACE1-EBC60E571B50}"/>
            </c:ext>
          </c:extLst>
        </c:ser>
        <c:dLbls>
          <c:showLegendKey val="0"/>
          <c:showVal val="0"/>
          <c:showCatName val="0"/>
          <c:showSerName val="0"/>
          <c:showPercent val="0"/>
          <c:showBubbleSize val="0"/>
        </c:dLbls>
        <c:marker val="1"/>
        <c:smooth val="0"/>
        <c:axId val="1418724287"/>
        <c:axId val="1418728447"/>
      </c:lineChart>
      <c:dateAx>
        <c:axId val="1418724287"/>
        <c:scaling>
          <c:orientation val="minMax"/>
        </c:scaling>
        <c:delete val="0"/>
        <c:axPos val="b"/>
        <c:numFmt formatCode="mmm" sourceLinked="0"/>
        <c:majorTickMark val="out"/>
        <c:minorTickMark val="none"/>
        <c:tickLblPos val="nextTo"/>
        <c:spPr>
          <a:noFill/>
          <a:ln w="6350" cap="flat" cmpd="sng" algn="ctr">
            <a:solidFill>
              <a:schemeClr val="tx1">
                <a:tint val="75000"/>
              </a:schemeClr>
            </a:solidFill>
            <a:prstDash val="solid"/>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418728447"/>
        <c:crosses val="autoZero"/>
        <c:auto val="1"/>
        <c:lblOffset val="100"/>
        <c:baseTimeUnit val="days"/>
        <c:majorUnit val="1"/>
        <c:majorTimeUnit val="months"/>
      </c:dateAx>
      <c:valAx>
        <c:axId val="1418728447"/>
        <c:scaling>
          <c:orientation val="minMax"/>
        </c:scaling>
        <c:delete val="0"/>
        <c:axPos val="l"/>
        <c:numFmt formatCode="General" sourceLinked="1"/>
        <c:majorTickMark val="out"/>
        <c:minorTickMark val="none"/>
        <c:tickLblPos val="nextTo"/>
        <c:spPr>
          <a:noFill/>
          <a:ln w="6350" cap="flat" cmpd="sng" algn="ctr">
            <a:solidFill>
              <a:schemeClr val="bg1">
                <a:lumMod val="50000"/>
              </a:schemeClr>
            </a:solidFill>
            <a:prstDash val="solid"/>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418724287"/>
        <c:crosses val="autoZero"/>
        <c:crossBetween val="midCat"/>
      </c:valAx>
    </c:plotArea>
    <c:plotVisOnly val="1"/>
    <c:dispBlanksAs val="gap"/>
    <c:showDLblsOverMax val="0"/>
    <c:extLst/>
  </c:chart>
  <c:txPr>
    <a:bodyPr/>
    <a:lstStyle/>
    <a:p>
      <a:pPr>
        <a:defRPr/>
      </a:pPr>
      <a:endParaRPr lang="en-US"/>
    </a:p>
  </c:txPr>
  <c:printSettings>
    <c:headerFooter/>
    <c:pageMargins b="0.75" l="0.7" r="0.7" t="0.75" header="0.3" footer="0.3"/>
    <c:pageSetup/>
  </c:printSettings>
</c:chartSpace>
</file>

<file path=xl/charts/chart3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1"/>
    </mc:Choice>
    <mc:Fallback>
      <c:style val="1"/>
    </mc:Fallback>
  </mc:AlternateContent>
  <c:chart>
    <c:autoTitleDeleted val="1"/>
    <c:plotArea>
      <c:layout>
        <c:manualLayout>
          <c:layoutTarget val="inner"/>
          <c:xMode val="edge"/>
          <c:yMode val="edge"/>
          <c:x val="9.9871391076115479E-2"/>
          <c:y val="0.2"/>
          <c:w val="0.85429527559055118"/>
          <c:h val="0.67867821522309713"/>
        </c:manualLayout>
      </c:layout>
      <c:lineChart>
        <c:grouping val="standard"/>
        <c:varyColors val="0"/>
        <c:ser>
          <c:idx val="0"/>
          <c:order val="0"/>
          <c:tx>
            <c:strRef>
              <c:f>RoleClarity!$C$3</c:f>
              <c:strCache>
                <c:ptCount val="1"/>
                <c:pt idx="0">
                  <c:v>Training Schedule</c:v>
                </c:pt>
              </c:strCache>
            </c:strRef>
          </c:tx>
          <c:spPr>
            <a:ln w="12700" cap="rnd" cmpd="sng" algn="ctr">
              <a:solidFill>
                <a:schemeClr val="tx1"/>
              </a:solidFill>
              <a:prstDash val="solid"/>
              <a:round/>
            </a:ln>
            <a:effectLst/>
          </c:spPr>
          <c:marker>
            <c:symbol val="circle"/>
            <c:size val="4"/>
            <c:spPr>
              <a:solidFill>
                <a:schemeClr val="tx1"/>
              </a:solidFill>
              <a:ln w="6350" cap="flat" cmpd="sng" algn="ctr">
                <a:solidFill>
                  <a:schemeClr val="tx1"/>
                </a:solidFill>
                <a:prstDash val="solid"/>
                <a:round/>
              </a:ln>
              <a:effectLst/>
            </c:spPr>
          </c:marker>
          <c:cat>
            <c:numRef>
              <c:f>[0]!RC_X</c:f>
              <c:numCache>
                <c:formatCode>dd\-mmm\-yyyy</c:formatCode>
                <c:ptCount val="1"/>
                <c:pt idx="0">
                  <c:v>44958</c:v>
                </c:pt>
              </c:numCache>
            </c:numRef>
          </c:cat>
          <c:val>
            <c:numRef>
              <c:f>[0]!RC_Y2</c:f>
              <c:numCache>
                <c:formatCode>General</c:formatCode>
                <c:ptCount val="1"/>
              </c:numCache>
            </c:numRef>
          </c:val>
          <c:smooth val="0"/>
          <c:extLst>
            <c:ext xmlns:c16="http://schemas.microsoft.com/office/drawing/2014/chart" uri="{C3380CC4-5D6E-409C-BE32-E72D297353CC}">
              <c16:uniqueId val="{0000001D-A2D5-477C-988F-1ACD2203528B}"/>
            </c:ext>
          </c:extLst>
        </c:ser>
        <c:dLbls>
          <c:showLegendKey val="0"/>
          <c:showVal val="0"/>
          <c:showCatName val="0"/>
          <c:showSerName val="0"/>
          <c:showPercent val="0"/>
          <c:showBubbleSize val="0"/>
        </c:dLbls>
        <c:marker val="1"/>
        <c:smooth val="0"/>
        <c:axId val="1418724287"/>
        <c:axId val="1418728447"/>
      </c:lineChart>
      <c:dateAx>
        <c:axId val="1418724287"/>
        <c:scaling>
          <c:orientation val="minMax"/>
        </c:scaling>
        <c:delete val="0"/>
        <c:axPos val="b"/>
        <c:numFmt formatCode="mmm" sourceLinked="0"/>
        <c:majorTickMark val="out"/>
        <c:minorTickMark val="none"/>
        <c:tickLblPos val="nextTo"/>
        <c:spPr>
          <a:noFill/>
          <a:ln w="6350" cap="flat" cmpd="sng" algn="ctr">
            <a:solidFill>
              <a:schemeClr val="tx1">
                <a:tint val="75000"/>
              </a:schemeClr>
            </a:solidFill>
            <a:prstDash val="solid"/>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418728447"/>
        <c:crosses val="autoZero"/>
        <c:auto val="1"/>
        <c:lblOffset val="100"/>
        <c:baseTimeUnit val="days"/>
        <c:majorUnit val="1"/>
        <c:majorTimeUnit val="months"/>
      </c:dateAx>
      <c:valAx>
        <c:axId val="1418728447"/>
        <c:scaling>
          <c:orientation val="minMax"/>
        </c:scaling>
        <c:delete val="0"/>
        <c:axPos val="l"/>
        <c:numFmt formatCode="General" sourceLinked="1"/>
        <c:majorTickMark val="out"/>
        <c:minorTickMark val="none"/>
        <c:tickLblPos val="nextTo"/>
        <c:spPr>
          <a:noFill/>
          <a:ln w="6350" cap="flat" cmpd="sng" algn="ctr">
            <a:solidFill>
              <a:schemeClr val="bg1">
                <a:lumMod val="50000"/>
              </a:schemeClr>
            </a:solidFill>
            <a:prstDash val="solid"/>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418724287"/>
        <c:crosses val="autoZero"/>
        <c:crossBetween val="midCat"/>
      </c:valAx>
    </c:plotArea>
    <c:plotVisOnly val="1"/>
    <c:dispBlanksAs val="gap"/>
    <c:showDLblsOverMax val="0"/>
    <c:extLst/>
  </c:chart>
  <c:txPr>
    <a:bodyPr/>
    <a:lstStyle/>
    <a:p>
      <a:pPr>
        <a:defRPr/>
      </a:pPr>
      <a:endParaRPr lang="en-US"/>
    </a:p>
  </c:txPr>
  <c:printSettings>
    <c:headerFooter/>
    <c:pageMargins b="0.75" l="0.7" r="0.7" t="0.75" header="0.3" footer="0.3"/>
    <c:pageSetup/>
  </c:printSettings>
</c:chartSpace>
</file>

<file path=xl/charts/chart3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1"/>
    </mc:Choice>
    <mc:Fallback>
      <c:style val="1"/>
    </mc:Fallback>
  </mc:AlternateContent>
  <c:chart>
    <c:autoTitleDeleted val="1"/>
    <c:plotArea>
      <c:layout>
        <c:manualLayout>
          <c:layoutTarget val="inner"/>
          <c:xMode val="edge"/>
          <c:yMode val="edge"/>
          <c:x val="9.9871391076115479E-2"/>
          <c:y val="0.2"/>
          <c:w val="0.85429527559055118"/>
          <c:h val="0.67867821522309713"/>
        </c:manualLayout>
      </c:layout>
      <c:lineChart>
        <c:grouping val="standard"/>
        <c:varyColors val="0"/>
        <c:ser>
          <c:idx val="0"/>
          <c:order val="0"/>
          <c:tx>
            <c:strRef>
              <c:f>RoleClarity!$D$3</c:f>
              <c:strCache>
                <c:ptCount val="1"/>
                <c:pt idx="0">
                  <c:v>Change Idea 3</c:v>
                </c:pt>
              </c:strCache>
            </c:strRef>
          </c:tx>
          <c:spPr>
            <a:ln w="12700" cap="rnd" cmpd="sng" algn="ctr">
              <a:solidFill>
                <a:schemeClr val="tx1"/>
              </a:solidFill>
              <a:prstDash val="solid"/>
              <a:round/>
            </a:ln>
            <a:effectLst/>
          </c:spPr>
          <c:marker>
            <c:symbol val="circle"/>
            <c:size val="4"/>
            <c:spPr>
              <a:solidFill>
                <a:schemeClr val="tx1"/>
              </a:solidFill>
              <a:ln w="6350" cap="flat" cmpd="sng" algn="ctr">
                <a:solidFill>
                  <a:schemeClr val="tx1"/>
                </a:solidFill>
                <a:prstDash val="solid"/>
                <a:round/>
              </a:ln>
              <a:effectLst/>
            </c:spPr>
          </c:marker>
          <c:cat>
            <c:numRef>
              <c:f>[0]!RC_X</c:f>
              <c:numCache>
                <c:formatCode>dd\-mmm\-yyyy</c:formatCode>
                <c:ptCount val="1"/>
                <c:pt idx="0">
                  <c:v>44958</c:v>
                </c:pt>
              </c:numCache>
            </c:numRef>
          </c:cat>
          <c:val>
            <c:numRef>
              <c:f>[0]!RC_Y3</c:f>
              <c:numCache>
                <c:formatCode>General</c:formatCode>
                <c:ptCount val="1"/>
              </c:numCache>
            </c:numRef>
          </c:val>
          <c:smooth val="0"/>
          <c:extLst>
            <c:ext xmlns:c16="http://schemas.microsoft.com/office/drawing/2014/chart" uri="{C3380CC4-5D6E-409C-BE32-E72D297353CC}">
              <c16:uniqueId val="{00000021-F512-4928-BC2D-1A38E283BA8A}"/>
            </c:ext>
          </c:extLst>
        </c:ser>
        <c:dLbls>
          <c:showLegendKey val="0"/>
          <c:showVal val="0"/>
          <c:showCatName val="0"/>
          <c:showSerName val="0"/>
          <c:showPercent val="0"/>
          <c:showBubbleSize val="0"/>
        </c:dLbls>
        <c:marker val="1"/>
        <c:smooth val="0"/>
        <c:axId val="1418724287"/>
        <c:axId val="1418728447"/>
      </c:lineChart>
      <c:dateAx>
        <c:axId val="1418724287"/>
        <c:scaling>
          <c:orientation val="minMax"/>
        </c:scaling>
        <c:delete val="0"/>
        <c:axPos val="b"/>
        <c:numFmt formatCode="mmm" sourceLinked="0"/>
        <c:majorTickMark val="out"/>
        <c:minorTickMark val="none"/>
        <c:tickLblPos val="nextTo"/>
        <c:spPr>
          <a:noFill/>
          <a:ln w="6350" cap="flat" cmpd="sng" algn="ctr">
            <a:solidFill>
              <a:schemeClr val="tx1">
                <a:tint val="75000"/>
              </a:schemeClr>
            </a:solidFill>
            <a:prstDash val="solid"/>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418728447"/>
        <c:crosses val="autoZero"/>
        <c:auto val="1"/>
        <c:lblOffset val="100"/>
        <c:baseTimeUnit val="days"/>
        <c:majorUnit val="1"/>
        <c:majorTimeUnit val="months"/>
      </c:dateAx>
      <c:valAx>
        <c:axId val="1418728447"/>
        <c:scaling>
          <c:orientation val="minMax"/>
        </c:scaling>
        <c:delete val="0"/>
        <c:axPos val="l"/>
        <c:numFmt formatCode="General" sourceLinked="1"/>
        <c:majorTickMark val="out"/>
        <c:minorTickMark val="none"/>
        <c:tickLblPos val="nextTo"/>
        <c:spPr>
          <a:noFill/>
          <a:ln w="6350" cap="flat" cmpd="sng" algn="ctr">
            <a:solidFill>
              <a:schemeClr val="bg1">
                <a:lumMod val="50000"/>
              </a:schemeClr>
            </a:solidFill>
            <a:prstDash val="solid"/>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418724287"/>
        <c:crosses val="autoZero"/>
        <c:crossBetween val="midCat"/>
      </c:valAx>
    </c:plotArea>
    <c:plotVisOnly val="1"/>
    <c:dispBlanksAs val="gap"/>
    <c:showDLblsOverMax val="0"/>
    <c:extLst/>
  </c:chart>
  <c:txPr>
    <a:bodyPr/>
    <a:lstStyle/>
    <a:p>
      <a:pPr>
        <a:defRPr/>
      </a:pPr>
      <a:endParaRPr lang="en-US"/>
    </a:p>
  </c:txPr>
  <c:printSettings>
    <c:headerFooter/>
    <c:pageMargins b="0.75" l="0.7" r="0.7" t="0.75" header="0.3" footer="0.3"/>
    <c:pageSetup/>
  </c:printSettings>
</c:chartSpace>
</file>

<file path=xl/charts/chart3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1"/>
    </mc:Choice>
    <mc:Fallback>
      <c:style val="1"/>
    </mc:Fallback>
  </mc:AlternateContent>
  <c:chart>
    <c:autoTitleDeleted val="1"/>
    <c:plotArea>
      <c:layout>
        <c:manualLayout>
          <c:layoutTarget val="inner"/>
          <c:xMode val="edge"/>
          <c:yMode val="edge"/>
          <c:x val="9.9871391076115479E-2"/>
          <c:y val="0.2"/>
          <c:w val="0.85429527559055118"/>
          <c:h val="0.67867821522309713"/>
        </c:manualLayout>
      </c:layout>
      <c:lineChart>
        <c:grouping val="standard"/>
        <c:varyColors val="0"/>
        <c:ser>
          <c:idx val="0"/>
          <c:order val="0"/>
          <c:tx>
            <c:strRef>
              <c:f>RoleClarity!$B$3</c:f>
              <c:strCache>
                <c:ptCount val="1"/>
                <c:pt idx="0">
                  <c:v>Actions Following Meetings</c:v>
                </c:pt>
              </c:strCache>
            </c:strRef>
          </c:tx>
          <c:spPr>
            <a:ln w="12700" cap="rnd" cmpd="sng" algn="ctr">
              <a:solidFill>
                <a:schemeClr val="tx1"/>
              </a:solidFill>
              <a:prstDash val="solid"/>
              <a:round/>
            </a:ln>
            <a:effectLst/>
          </c:spPr>
          <c:marker>
            <c:symbol val="circle"/>
            <c:size val="4"/>
            <c:spPr>
              <a:solidFill>
                <a:schemeClr val="tx1"/>
              </a:solidFill>
              <a:ln w="6350" cap="flat" cmpd="sng" algn="ctr">
                <a:solidFill>
                  <a:schemeClr val="tx1"/>
                </a:solidFill>
                <a:prstDash val="solid"/>
                <a:round/>
              </a:ln>
              <a:effectLst/>
            </c:spPr>
          </c:marker>
          <c:cat>
            <c:numRef>
              <c:f>[0]!RC_X</c:f>
              <c:numCache>
                <c:formatCode>dd\-mmm\-yyyy</c:formatCode>
                <c:ptCount val="1"/>
                <c:pt idx="0">
                  <c:v>44958</c:v>
                </c:pt>
              </c:numCache>
            </c:numRef>
          </c:cat>
          <c:val>
            <c:numRef>
              <c:f>[0]!RC_Y1</c:f>
              <c:numCache>
                <c:formatCode>General</c:formatCode>
                <c:ptCount val="1"/>
              </c:numCache>
            </c:numRef>
          </c:val>
          <c:smooth val="0"/>
          <c:extLst>
            <c:ext xmlns:c16="http://schemas.microsoft.com/office/drawing/2014/chart" uri="{C3380CC4-5D6E-409C-BE32-E72D297353CC}">
              <c16:uniqueId val="{00000019-6D37-47AB-8714-39A0303B2191}"/>
            </c:ext>
          </c:extLst>
        </c:ser>
        <c:dLbls>
          <c:showLegendKey val="0"/>
          <c:showVal val="0"/>
          <c:showCatName val="0"/>
          <c:showSerName val="0"/>
          <c:showPercent val="0"/>
          <c:showBubbleSize val="0"/>
        </c:dLbls>
        <c:marker val="1"/>
        <c:smooth val="0"/>
        <c:axId val="1418724287"/>
        <c:axId val="1418728447"/>
      </c:lineChart>
      <c:dateAx>
        <c:axId val="1418724287"/>
        <c:scaling>
          <c:orientation val="minMax"/>
        </c:scaling>
        <c:delete val="0"/>
        <c:axPos val="b"/>
        <c:numFmt formatCode="mmm" sourceLinked="0"/>
        <c:majorTickMark val="out"/>
        <c:minorTickMark val="none"/>
        <c:tickLblPos val="nextTo"/>
        <c:spPr>
          <a:noFill/>
          <a:ln w="6350" cap="flat" cmpd="sng" algn="ctr">
            <a:solidFill>
              <a:schemeClr val="tx1">
                <a:tint val="75000"/>
              </a:schemeClr>
            </a:solidFill>
            <a:prstDash val="solid"/>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418728447"/>
        <c:crosses val="autoZero"/>
        <c:auto val="1"/>
        <c:lblOffset val="100"/>
        <c:baseTimeUnit val="days"/>
        <c:majorUnit val="1"/>
        <c:majorTimeUnit val="months"/>
      </c:dateAx>
      <c:valAx>
        <c:axId val="1418728447"/>
        <c:scaling>
          <c:orientation val="minMax"/>
        </c:scaling>
        <c:delete val="0"/>
        <c:axPos val="l"/>
        <c:numFmt formatCode="General" sourceLinked="1"/>
        <c:majorTickMark val="out"/>
        <c:minorTickMark val="none"/>
        <c:tickLblPos val="nextTo"/>
        <c:spPr>
          <a:noFill/>
          <a:ln w="6350" cap="flat" cmpd="sng" algn="ctr">
            <a:solidFill>
              <a:schemeClr val="bg1">
                <a:lumMod val="50000"/>
              </a:schemeClr>
            </a:solidFill>
            <a:prstDash val="solid"/>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418724287"/>
        <c:crosses val="autoZero"/>
        <c:crossBetween val="midCat"/>
      </c:valAx>
    </c:plotArea>
    <c:plotVisOnly val="1"/>
    <c:dispBlanksAs val="gap"/>
    <c:showDLblsOverMax val="0"/>
    <c:extLst/>
  </c:chart>
  <c:txPr>
    <a:bodyPr/>
    <a:lstStyle/>
    <a:p>
      <a:pPr>
        <a:defRPr/>
      </a:pPr>
      <a:endParaRPr lang="en-US"/>
    </a:p>
  </c:txPr>
  <c:printSettings>
    <c:headerFooter/>
    <c:pageMargins b="0.75" l="0.7" r="0.7" t="0.75" header="0.3" footer="0.3"/>
    <c:pageSetup/>
  </c:printSettings>
</c:chartSpace>
</file>

<file path=xl/charts/chart3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1"/>
    </mc:Choice>
    <mc:Fallback>
      <c:style val="1"/>
    </mc:Fallback>
  </mc:AlternateContent>
  <c:chart>
    <c:autoTitleDeleted val="1"/>
    <c:plotArea>
      <c:layout>
        <c:manualLayout>
          <c:layoutTarget val="inner"/>
          <c:xMode val="edge"/>
          <c:yMode val="edge"/>
          <c:x val="5.6426867096158434E-2"/>
          <c:y val="0.10640364691255698"/>
          <c:w val="0.92273979957050822"/>
          <c:h val="0.80569581433899706"/>
        </c:manualLayout>
      </c:layout>
      <c:lineChart>
        <c:grouping val="standard"/>
        <c:varyColors val="0"/>
        <c:ser>
          <c:idx val="1"/>
          <c:order val="0"/>
          <c:tx>
            <c:v>Data</c:v>
          </c:tx>
          <c:spPr>
            <a:ln w="19050" cap="rnd" cmpd="sng" algn="ctr">
              <a:solidFill>
                <a:schemeClr val="tx1"/>
              </a:solidFill>
              <a:prstDash val="solid"/>
              <a:round/>
            </a:ln>
            <a:effectLst/>
          </c:spPr>
          <c:marker>
            <c:symbol val="circle"/>
            <c:size val="6"/>
            <c:spPr>
              <a:solidFill>
                <a:schemeClr val="tx1"/>
              </a:solidFill>
              <a:ln w="6350" cap="flat" cmpd="sng" algn="ctr">
                <a:solidFill>
                  <a:schemeClr val="tx1"/>
                </a:solidFill>
                <a:prstDash val="solid"/>
                <a:round/>
              </a:ln>
              <a:effectLst/>
            </c:spPr>
          </c:marker>
          <c:cat>
            <c:numRef>
              <c:f>[0]!CE_X</c:f>
              <c:numCache>
                <c:formatCode>dd\-mmm\-yyyy</c:formatCode>
                <c:ptCount val="1"/>
                <c:pt idx="0">
                  <c:v>44958</c:v>
                </c:pt>
              </c:numCache>
            </c:numRef>
          </c:cat>
          <c:val>
            <c:numRef>
              <c:f>[0]!CE_YMain</c:f>
              <c:numCache>
                <c:formatCode>General</c:formatCode>
                <c:ptCount val="1"/>
              </c:numCache>
            </c:numRef>
          </c:val>
          <c:smooth val="0"/>
          <c:extLst>
            <c:ext xmlns:c16="http://schemas.microsoft.com/office/drawing/2014/chart" uri="{C3380CC4-5D6E-409C-BE32-E72D297353CC}">
              <c16:uniqueId val="{00000000-AD8C-4F3D-958E-2657D59BB7F7}"/>
            </c:ext>
          </c:extLst>
        </c:ser>
        <c:ser>
          <c:idx val="2"/>
          <c:order val="1"/>
          <c:tx>
            <c:strRef>
              <c:f>CollabEnvironment!$G$3</c:f>
              <c:strCache>
                <c:ptCount val="1"/>
                <c:pt idx="0">
                  <c:v>Median</c:v>
                </c:pt>
              </c:strCache>
            </c:strRef>
          </c:tx>
          <c:spPr>
            <a:ln w="19050" cap="rnd" cmpd="sng" algn="ctr">
              <a:solidFill>
                <a:schemeClr val="dk1">
                  <a:tint val="75000"/>
                </a:schemeClr>
              </a:solidFill>
              <a:prstDash val="dash"/>
              <a:round/>
            </a:ln>
            <a:effectLst/>
          </c:spPr>
          <c:marker>
            <c:symbol val="none"/>
          </c:marker>
          <c:cat>
            <c:numRef>
              <c:f>[0]!CE_X</c:f>
              <c:numCache>
                <c:formatCode>dd\-mmm\-yyyy</c:formatCode>
                <c:ptCount val="1"/>
                <c:pt idx="0">
                  <c:v>44958</c:v>
                </c:pt>
              </c:numCache>
            </c:numRef>
          </c:cat>
          <c:val>
            <c:numRef>
              <c:f>[0]!CE_Med</c:f>
              <c:numCache>
                <c:formatCode>0.0</c:formatCode>
                <c:ptCount val="1"/>
                <c:pt idx="0">
                  <c:v>0</c:v>
                </c:pt>
              </c:numCache>
            </c:numRef>
          </c:val>
          <c:smooth val="0"/>
          <c:extLst>
            <c:ext xmlns:c16="http://schemas.microsoft.com/office/drawing/2014/chart" uri="{C3380CC4-5D6E-409C-BE32-E72D297353CC}">
              <c16:uniqueId val="{00000001-AD8C-4F3D-958E-2657D59BB7F7}"/>
            </c:ext>
          </c:extLst>
        </c:ser>
        <c:dLbls>
          <c:showLegendKey val="0"/>
          <c:showVal val="0"/>
          <c:showCatName val="0"/>
          <c:showSerName val="0"/>
          <c:showPercent val="0"/>
          <c:showBubbleSize val="0"/>
        </c:dLbls>
        <c:marker val="1"/>
        <c:smooth val="0"/>
        <c:axId val="1253969471"/>
        <c:axId val="1253964063"/>
      </c:lineChart>
      <c:dateAx>
        <c:axId val="1253969471"/>
        <c:scaling>
          <c:orientation val="minMax"/>
        </c:scaling>
        <c:delete val="0"/>
        <c:axPos val="b"/>
        <c:numFmt formatCode="mmm\ dd" sourceLinked="0"/>
        <c:majorTickMark val="out"/>
        <c:minorTickMark val="none"/>
        <c:tickLblPos val="nextTo"/>
        <c:spPr>
          <a:noFill/>
          <a:ln w="9525" cap="flat" cmpd="sng" algn="ctr">
            <a:solidFill>
              <a:schemeClr val="bg1">
                <a:lumMod val="50000"/>
              </a:schemeClr>
            </a:solidFill>
            <a:prstDash val="solid"/>
            <a:round/>
          </a:ln>
          <a:effectLst/>
        </c:spPr>
        <c:txPr>
          <a:bodyPr rot="-600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crossAx val="1253964063"/>
        <c:crosses val="autoZero"/>
        <c:auto val="1"/>
        <c:lblOffset val="100"/>
        <c:baseTimeUnit val="days"/>
      </c:dateAx>
      <c:valAx>
        <c:axId val="1253964063"/>
        <c:scaling>
          <c:orientation val="minMax"/>
        </c:scaling>
        <c:delete val="0"/>
        <c:axPos val="l"/>
        <c:numFmt formatCode="General" sourceLinked="1"/>
        <c:majorTickMark val="out"/>
        <c:minorTickMark val="none"/>
        <c:tickLblPos val="nextTo"/>
        <c:spPr>
          <a:noFill/>
          <a:ln w="6350" cap="flat" cmpd="sng" algn="ctr">
            <a:solidFill>
              <a:schemeClr val="bg1">
                <a:lumMod val="50000"/>
              </a:schemeClr>
            </a:solidFill>
            <a:prstDash val="solid"/>
            <a:round/>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en-US"/>
          </a:p>
        </c:txPr>
        <c:crossAx val="1253969471"/>
        <c:crosses val="autoZero"/>
        <c:crossBetween val="midCat"/>
      </c:valAx>
      <c:spPr>
        <a:solidFill>
          <a:schemeClr val="bg1"/>
        </a:solidFill>
        <a:ln>
          <a:noFill/>
        </a:ln>
        <a:effectLst/>
      </c:spPr>
    </c:plotArea>
    <c:plotVisOnly val="1"/>
    <c:dispBlanksAs val="gap"/>
    <c:showDLblsOverMax val="0"/>
    <c:extLst/>
  </c:chart>
  <c:spPr>
    <a:solidFill>
      <a:schemeClr val="bg1"/>
    </a:solidFill>
    <a:ln w="9525" cap="flat" cmpd="sng" algn="ctr">
      <a:solidFill>
        <a:schemeClr val="bg1">
          <a:lumMod val="50000"/>
        </a:schemeClr>
      </a:solidFill>
      <a:prstDash val="solid"/>
      <a:round/>
    </a:ln>
    <a:effectLst/>
  </c:spPr>
  <c:txPr>
    <a:bodyPr/>
    <a:lstStyle/>
    <a:p>
      <a:pPr>
        <a:defRPr/>
      </a:pPr>
      <a:endParaRPr lang="en-US"/>
    </a:p>
  </c:txPr>
  <c:printSettings>
    <c:headerFooter/>
    <c:pageMargins b="0.75" l="0.7" r="0.7" t="0.75" header="0.3" footer="0.3"/>
    <c:pageSetup/>
  </c:printSettings>
</c:chartSpace>
</file>

<file path=xl/charts/chart3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1"/>
    </mc:Choice>
    <mc:Fallback>
      <c:style val="1"/>
    </mc:Fallback>
  </mc:AlternateContent>
  <c:chart>
    <c:autoTitleDeleted val="1"/>
    <c:plotArea>
      <c:layout>
        <c:manualLayout>
          <c:layoutTarget val="inner"/>
          <c:xMode val="edge"/>
          <c:yMode val="edge"/>
          <c:x val="9.9871391076115479E-2"/>
          <c:y val="0.2"/>
          <c:w val="0.85429527559055118"/>
          <c:h val="0.67867821522309713"/>
        </c:manualLayout>
      </c:layout>
      <c:lineChart>
        <c:grouping val="standard"/>
        <c:varyColors val="0"/>
        <c:ser>
          <c:idx val="0"/>
          <c:order val="0"/>
          <c:tx>
            <c:strRef>
              <c:f>CollabEnvironment!$E$3</c:f>
              <c:strCache>
                <c:ptCount val="1"/>
                <c:pt idx="0">
                  <c:v>Learning Opportunity Tool</c:v>
                </c:pt>
              </c:strCache>
            </c:strRef>
          </c:tx>
          <c:spPr>
            <a:ln w="12700" cap="rnd" cmpd="sng" algn="ctr">
              <a:solidFill>
                <a:schemeClr val="tx1"/>
              </a:solidFill>
              <a:prstDash val="solid"/>
              <a:round/>
            </a:ln>
            <a:effectLst/>
          </c:spPr>
          <c:marker>
            <c:symbol val="circle"/>
            <c:size val="4"/>
            <c:spPr>
              <a:solidFill>
                <a:schemeClr val="tx1"/>
              </a:solidFill>
              <a:ln w="6350" cap="flat" cmpd="sng" algn="ctr">
                <a:solidFill>
                  <a:schemeClr val="tx1"/>
                </a:solidFill>
                <a:prstDash val="solid"/>
                <a:round/>
              </a:ln>
              <a:effectLst/>
            </c:spPr>
          </c:marker>
          <c:cat>
            <c:numRef>
              <c:f>[0]!CE_X</c:f>
              <c:numCache>
                <c:formatCode>dd\-mmm\-yyyy</c:formatCode>
                <c:ptCount val="1"/>
                <c:pt idx="0">
                  <c:v>44958</c:v>
                </c:pt>
              </c:numCache>
            </c:numRef>
          </c:cat>
          <c:val>
            <c:numRef>
              <c:f>[0]!CE_Y4</c:f>
              <c:numCache>
                <c:formatCode>General</c:formatCode>
                <c:ptCount val="1"/>
              </c:numCache>
            </c:numRef>
          </c:val>
          <c:smooth val="0"/>
          <c:extLst>
            <c:ext xmlns:c16="http://schemas.microsoft.com/office/drawing/2014/chart" uri="{C3380CC4-5D6E-409C-BE32-E72D297353CC}">
              <c16:uniqueId val="{00000035-58A4-4423-98C6-E62C5D855C3A}"/>
            </c:ext>
          </c:extLst>
        </c:ser>
        <c:dLbls>
          <c:showLegendKey val="0"/>
          <c:showVal val="0"/>
          <c:showCatName val="0"/>
          <c:showSerName val="0"/>
          <c:showPercent val="0"/>
          <c:showBubbleSize val="0"/>
        </c:dLbls>
        <c:marker val="1"/>
        <c:smooth val="0"/>
        <c:axId val="1418724287"/>
        <c:axId val="1418728447"/>
      </c:lineChart>
      <c:dateAx>
        <c:axId val="1418724287"/>
        <c:scaling>
          <c:orientation val="minMax"/>
        </c:scaling>
        <c:delete val="0"/>
        <c:axPos val="b"/>
        <c:numFmt formatCode="mmm" sourceLinked="0"/>
        <c:majorTickMark val="out"/>
        <c:minorTickMark val="none"/>
        <c:tickLblPos val="nextTo"/>
        <c:spPr>
          <a:noFill/>
          <a:ln w="6350" cap="flat" cmpd="sng" algn="ctr">
            <a:solidFill>
              <a:schemeClr val="tx1">
                <a:tint val="75000"/>
              </a:schemeClr>
            </a:solidFill>
            <a:prstDash val="solid"/>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418728447"/>
        <c:crosses val="autoZero"/>
        <c:auto val="1"/>
        <c:lblOffset val="100"/>
        <c:baseTimeUnit val="days"/>
        <c:majorUnit val="1"/>
        <c:majorTimeUnit val="months"/>
      </c:dateAx>
      <c:valAx>
        <c:axId val="1418728447"/>
        <c:scaling>
          <c:orientation val="minMax"/>
        </c:scaling>
        <c:delete val="0"/>
        <c:axPos val="l"/>
        <c:numFmt formatCode="General" sourceLinked="1"/>
        <c:majorTickMark val="out"/>
        <c:minorTickMark val="none"/>
        <c:tickLblPos val="nextTo"/>
        <c:spPr>
          <a:noFill/>
          <a:ln w="6350" cap="flat" cmpd="sng" algn="ctr">
            <a:solidFill>
              <a:schemeClr val="bg1">
                <a:lumMod val="50000"/>
              </a:schemeClr>
            </a:solidFill>
            <a:prstDash val="solid"/>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418724287"/>
        <c:crosses val="autoZero"/>
        <c:crossBetween val="midCat"/>
      </c:valAx>
    </c:plotArea>
    <c:plotVisOnly val="1"/>
    <c:dispBlanksAs val="gap"/>
    <c:showDLblsOverMax val="0"/>
    <c:extLst/>
  </c:chart>
  <c:txPr>
    <a:bodyPr/>
    <a:lstStyle/>
    <a:p>
      <a:pPr>
        <a:defRPr/>
      </a:pPr>
      <a:endParaRPr lang="en-US"/>
    </a:p>
  </c:txPr>
  <c:printSettings>
    <c:headerFooter/>
    <c:pageMargins b="0.75" l="0.7" r="0.7" t="0.75" header="0.3" footer="0.3"/>
    <c:pageSetup/>
  </c:printSettings>
</c:chartSpace>
</file>

<file path=xl/charts/chart3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1"/>
    </mc:Choice>
    <mc:Fallback>
      <c:style val="1"/>
    </mc:Fallback>
  </mc:AlternateContent>
  <c:chart>
    <c:autoTitleDeleted val="1"/>
    <c:plotArea>
      <c:layout>
        <c:manualLayout>
          <c:layoutTarget val="inner"/>
          <c:xMode val="edge"/>
          <c:yMode val="edge"/>
          <c:x val="9.9871391076115479E-2"/>
          <c:y val="0.2"/>
          <c:w val="0.85429527559055118"/>
          <c:h val="0.67867821522309713"/>
        </c:manualLayout>
      </c:layout>
      <c:lineChart>
        <c:grouping val="standard"/>
        <c:varyColors val="0"/>
        <c:ser>
          <c:idx val="0"/>
          <c:order val="0"/>
          <c:tx>
            <c:strRef>
              <c:f>CollabEnvironment!$C$3</c:f>
              <c:strCache>
                <c:ptCount val="1"/>
                <c:pt idx="0">
                  <c:v>Team Function Discussion</c:v>
                </c:pt>
              </c:strCache>
            </c:strRef>
          </c:tx>
          <c:spPr>
            <a:ln w="12700" cap="rnd" cmpd="sng" algn="ctr">
              <a:solidFill>
                <a:schemeClr val="tx1"/>
              </a:solidFill>
              <a:prstDash val="solid"/>
              <a:round/>
            </a:ln>
            <a:effectLst/>
          </c:spPr>
          <c:marker>
            <c:symbol val="circle"/>
            <c:size val="4"/>
            <c:spPr>
              <a:solidFill>
                <a:schemeClr val="tx1"/>
              </a:solidFill>
              <a:ln w="6350" cap="flat" cmpd="sng" algn="ctr">
                <a:solidFill>
                  <a:schemeClr val="tx1"/>
                </a:solidFill>
                <a:prstDash val="solid"/>
                <a:round/>
              </a:ln>
              <a:effectLst/>
            </c:spPr>
          </c:marker>
          <c:cat>
            <c:numRef>
              <c:f>[0]!CE_X</c:f>
              <c:numCache>
                <c:formatCode>dd\-mmm\-yyyy</c:formatCode>
                <c:ptCount val="1"/>
                <c:pt idx="0">
                  <c:v>44958</c:v>
                </c:pt>
              </c:numCache>
            </c:numRef>
          </c:cat>
          <c:val>
            <c:numRef>
              <c:f>[0]!CE_Y2</c:f>
              <c:numCache>
                <c:formatCode>General</c:formatCode>
                <c:ptCount val="1"/>
              </c:numCache>
            </c:numRef>
          </c:val>
          <c:smooth val="0"/>
          <c:extLst>
            <c:ext xmlns:c16="http://schemas.microsoft.com/office/drawing/2014/chart" uri="{C3380CC4-5D6E-409C-BE32-E72D297353CC}">
              <c16:uniqueId val="{0000002D-D539-455E-9653-DDD9AFC5362C}"/>
            </c:ext>
          </c:extLst>
        </c:ser>
        <c:dLbls>
          <c:showLegendKey val="0"/>
          <c:showVal val="0"/>
          <c:showCatName val="0"/>
          <c:showSerName val="0"/>
          <c:showPercent val="0"/>
          <c:showBubbleSize val="0"/>
        </c:dLbls>
        <c:marker val="1"/>
        <c:smooth val="0"/>
        <c:axId val="1418724287"/>
        <c:axId val="1418728447"/>
      </c:lineChart>
      <c:dateAx>
        <c:axId val="1418724287"/>
        <c:scaling>
          <c:orientation val="minMax"/>
        </c:scaling>
        <c:delete val="0"/>
        <c:axPos val="b"/>
        <c:numFmt formatCode="mmm" sourceLinked="0"/>
        <c:majorTickMark val="out"/>
        <c:minorTickMark val="none"/>
        <c:tickLblPos val="nextTo"/>
        <c:spPr>
          <a:noFill/>
          <a:ln w="6350" cap="flat" cmpd="sng" algn="ctr">
            <a:solidFill>
              <a:schemeClr val="tx1">
                <a:tint val="75000"/>
              </a:schemeClr>
            </a:solidFill>
            <a:prstDash val="solid"/>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418728447"/>
        <c:crosses val="autoZero"/>
        <c:auto val="1"/>
        <c:lblOffset val="100"/>
        <c:baseTimeUnit val="days"/>
        <c:majorUnit val="1"/>
        <c:majorTimeUnit val="months"/>
      </c:dateAx>
      <c:valAx>
        <c:axId val="1418728447"/>
        <c:scaling>
          <c:orientation val="minMax"/>
        </c:scaling>
        <c:delete val="0"/>
        <c:axPos val="l"/>
        <c:numFmt formatCode="General" sourceLinked="1"/>
        <c:majorTickMark val="out"/>
        <c:minorTickMark val="none"/>
        <c:tickLblPos val="nextTo"/>
        <c:spPr>
          <a:noFill/>
          <a:ln w="6350" cap="flat" cmpd="sng" algn="ctr">
            <a:solidFill>
              <a:schemeClr val="bg1">
                <a:lumMod val="50000"/>
              </a:schemeClr>
            </a:solidFill>
            <a:prstDash val="solid"/>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418724287"/>
        <c:crosses val="autoZero"/>
        <c:crossBetween val="midCat"/>
      </c:valAx>
    </c:plotArea>
    <c:plotVisOnly val="1"/>
    <c:dispBlanksAs val="gap"/>
    <c:showDLblsOverMax val="0"/>
    <c:extLst/>
  </c:chart>
  <c:txPr>
    <a:bodyPr/>
    <a:lstStyle/>
    <a:p>
      <a:pPr>
        <a:defRPr/>
      </a:pPr>
      <a:endParaRPr lang="en-US"/>
    </a:p>
  </c:txPr>
  <c:printSettings>
    <c:headerFooter/>
    <c:pageMargins b="0.75" l="0.7" r="0.7" t="0.75" header="0.3" footer="0.3"/>
    <c:pageSetup/>
  </c:printSettings>
</c:chartSpace>
</file>

<file path=xl/charts/chart4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1"/>
    </mc:Choice>
    <mc:Fallback>
      <c:style val="1"/>
    </mc:Fallback>
  </mc:AlternateContent>
  <c:chart>
    <c:autoTitleDeleted val="1"/>
    <c:plotArea>
      <c:layout>
        <c:manualLayout>
          <c:layoutTarget val="inner"/>
          <c:xMode val="edge"/>
          <c:yMode val="edge"/>
          <c:x val="9.9871391076115479E-2"/>
          <c:y val="0.2"/>
          <c:w val="0.85429527559055118"/>
          <c:h val="0.67867821522309713"/>
        </c:manualLayout>
      </c:layout>
      <c:lineChart>
        <c:grouping val="standard"/>
        <c:varyColors val="0"/>
        <c:ser>
          <c:idx val="0"/>
          <c:order val="0"/>
          <c:tx>
            <c:strRef>
              <c:f>CollabEnvironment!$D$3</c:f>
              <c:strCache>
                <c:ptCount val="1"/>
                <c:pt idx="0">
                  <c:v>Shared Learning Opportunities</c:v>
                </c:pt>
              </c:strCache>
            </c:strRef>
          </c:tx>
          <c:spPr>
            <a:ln w="12700" cap="rnd" cmpd="sng" algn="ctr">
              <a:solidFill>
                <a:schemeClr val="tx1"/>
              </a:solidFill>
              <a:prstDash val="solid"/>
              <a:round/>
            </a:ln>
            <a:effectLst/>
          </c:spPr>
          <c:marker>
            <c:symbol val="circle"/>
            <c:size val="4"/>
            <c:spPr>
              <a:solidFill>
                <a:schemeClr val="tx1"/>
              </a:solidFill>
              <a:ln w="6350" cap="flat" cmpd="sng" algn="ctr">
                <a:solidFill>
                  <a:schemeClr val="tx1"/>
                </a:solidFill>
                <a:prstDash val="solid"/>
                <a:round/>
              </a:ln>
              <a:effectLst/>
            </c:spPr>
          </c:marker>
          <c:cat>
            <c:numRef>
              <c:f>[0]!CE_X</c:f>
              <c:numCache>
                <c:formatCode>dd\-mmm\-yyyy</c:formatCode>
                <c:ptCount val="1"/>
                <c:pt idx="0">
                  <c:v>44958</c:v>
                </c:pt>
              </c:numCache>
            </c:numRef>
          </c:cat>
          <c:val>
            <c:numRef>
              <c:f>[0]!CE_Y3</c:f>
              <c:numCache>
                <c:formatCode>General</c:formatCode>
                <c:ptCount val="1"/>
              </c:numCache>
            </c:numRef>
          </c:val>
          <c:smooth val="0"/>
          <c:extLst>
            <c:ext xmlns:c16="http://schemas.microsoft.com/office/drawing/2014/chart" uri="{C3380CC4-5D6E-409C-BE32-E72D297353CC}">
              <c16:uniqueId val="{00000031-6099-4B47-9F53-E2B453C371D2}"/>
            </c:ext>
          </c:extLst>
        </c:ser>
        <c:dLbls>
          <c:showLegendKey val="0"/>
          <c:showVal val="0"/>
          <c:showCatName val="0"/>
          <c:showSerName val="0"/>
          <c:showPercent val="0"/>
          <c:showBubbleSize val="0"/>
        </c:dLbls>
        <c:marker val="1"/>
        <c:smooth val="0"/>
        <c:axId val="1418724287"/>
        <c:axId val="1418728447"/>
      </c:lineChart>
      <c:dateAx>
        <c:axId val="1418724287"/>
        <c:scaling>
          <c:orientation val="minMax"/>
        </c:scaling>
        <c:delete val="0"/>
        <c:axPos val="b"/>
        <c:numFmt formatCode="mmm" sourceLinked="0"/>
        <c:majorTickMark val="out"/>
        <c:minorTickMark val="none"/>
        <c:tickLblPos val="nextTo"/>
        <c:spPr>
          <a:noFill/>
          <a:ln w="6350" cap="flat" cmpd="sng" algn="ctr">
            <a:solidFill>
              <a:schemeClr val="tx1">
                <a:tint val="75000"/>
              </a:schemeClr>
            </a:solidFill>
            <a:prstDash val="solid"/>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418728447"/>
        <c:crosses val="autoZero"/>
        <c:auto val="1"/>
        <c:lblOffset val="100"/>
        <c:baseTimeUnit val="days"/>
        <c:majorUnit val="1"/>
        <c:majorTimeUnit val="months"/>
      </c:dateAx>
      <c:valAx>
        <c:axId val="1418728447"/>
        <c:scaling>
          <c:orientation val="minMax"/>
        </c:scaling>
        <c:delete val="0"/>
        <c:axPos val="l"/>
        <c:numFmt formatCode="General" sourceLinked="1"/>
        <c:majorTickMark val="out"/>
        <c:minorTickMark val="none"/>
        <c:tickLblPos val="nextTo"/>
        <c:spPr>
          <a:noFill/>
          <a:ln w="6350" cap="flat" cmpd="sng" algn="ctr">
            <a:solidFill>
              <a:schemeClr val="bg1">
                <a:lumMod val="50000"/>
              </a:schemeClr>
            </a:solidFill>
            <a:prstDash val="solid"/>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418724287"/>
        <c:crosses val="autoZero"/>
        <c:crossBetween val="midCat"/>
      </c:valAx>
    </c:plotArea>
    <c:plotVisOnly val="1"/>
    <c:dispBlanksAs val="gap"/>
    <c:showDLblsOverMax val="0"/>
    <c:extLst/>
  </c:chart>
  <c:txPr>
    <a:bodyPr/>
    <a:lstStyle/>
    <a:p>
      <a:pPr>
        <a:defRPr/>
      </a:pPr>
      <a:endParaRPr lang="en-US"/>
    </a:p>
  </c:txPr>
  <c:printSettings>
    <c:headerFooter/>
    <c:pageMargins b="0.75" l="0.7" r="0.7" t="0.75" header="0.3" footer="0.3"/>
    <c:pageSetup/>
  </c:printSettings>
</c:chartSpace>
</file>

<file path=xl/charts/chart4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1"/>
    </mc:Choice>
    <mc:Fallback>
      <c:style val="1"/>
    </mc:Fallback>
  </mc:AlternateContent>
  <c:chart>
    <c:autoTitleDeleted val="1"/>
    <c:plotArea>
      <c:layout>
        <c:manualLayout>
          <c:layoutTarget val="inner"/>
          <c:xMode val="edge"/>
          <c:yMode val="edge"/>
          <c:x val="9.9871391076115479E-2"/>
          <c:y val="0.2"/>
          <c:w val="0.85429527559055118"/>
          <c:h val="0.67867821522309713"/>
        </c:manualLayout>
      </c:layout>
      <c:lineChart>
        <c:grouping val="standard"/>
        <c:varyColors val="0"/>
        <c:ser>
          <c:idx val="0"/>
          <c:order val="0"/>
          <c:tx>
            <c:strRef>
              <c:f>CollabEnvironment!$B$3</c:f>
              <c:strCache>
                <c:ptCount val="1"/>
                <c:pt idx="0">
                  <c:v>Whiteboard Use</c:v>
                </c:pt>
              </c:strCache>
            </c:strRef>
          </c:tx>
          <c:spPr>
            <a:ln w="12700" cap="rnd" cmpd="sng" algn="ctr">
              <a:solidFill>
                <a:schemeClr val="tx1"/>
              </a:solidFill>
              <a:prstDash val="solid"/>
              <a:round/>
            </a:ln>
            <a:effectLst/>
          </c:spPr>
          <c:marker>
            <c:symbol val="circle"/>
            <c:size val="4"/>
            <c:spPr>
              <a:solidFill>
                <a:schemeClr val="tx1"/>
              </a:solidFill>
              <a:ln w="6350" cap="flat" cmpd="sng" algn="ctr">
                <a:solidFill>
                  <a:schemeClr val="tx1"/>
                </a:solidFill>
                <a:prstDash val="solid"/>
                <a:round/>
              </a:ln>
              <a:effectLst/>
            </c:spPr>
          </c:marker>
          <c:cat>
            <c:numRef>
              <c:f>[0]!CE_X</c:f>
              <c:numCache>
                <c:formatCode>dd\-mmm\-yyyy</c:formatCode>
                <c:ptCount val="1"/>
                <c:pt idx="0">
                  <c:v>44958</c:v>
                </c:pt>
              </c:numCache>
            </c:numRef>
          </c:cat>
          <c:val>
            <c:numRef>
              <c:f>[0]!CE_Y1</c:f>
              <c:numCache>
                <c:formatCode>General</c:formatCode>
                <c:ptCount val="1"/>
              </c:numCache>
            </c:numRef>
          </c:val>
          <c:smooth val="0"/>
          <c:extLst>
            <c:ext xmlns:c16="http://schemas.microsoft.com/office/drawing/2014/chart" uri="{C3380CC4-5D6E-409C-BE32-E72D297353CC}">
              <c16:uniqueId val="{00000029-E038-47D8-B09B-C4D7751BAABB}"/>
            </c:ext>
          </c:extLst>
        </c:ser>
        <c:dLbls>
          <c:showLegendKey val="0"/>
          <c:showVal val="0"/>
          <c:showCatName val="0"/>
          <c:showSerName val="0"/>
          <c:showPercent val="0"/>
          <c:showBubbleSize val="0"/>
        </c:dLbls>
        <c:marker val="1"/>
        <c:smooth val="0"/>
        <c:axId val="1418724287"/>
        <c:axId val="1418728447"/>
      </c:lineChart>
      <c:dateAx>
        <c:axId val="1418724287"/>
        <c:scaling>
          <c:orientation val="minMax"/>
        </c:scaling>
        <c:delete val="0"/>
        <c:axPos val="b"/>
        <c:numFmt formatCode="mmm" sourceLinked="0"/>
        <c:majorTickMark val="out"/>
        <c:minorTickMark val="none"/>
        <c:tickLblPos val="nextTo"/>
        <c:spPr>
          <a:noFill/>
          <a:ln w="6350" cap="flat" cmpd="sng" algn="ctr">
            <a:solidFill>
              <a:schemeClr val="tx1">
                <a:tint val="75000"/>
              </a:schemeClr>
            </a:solidFill>
            <a:prstDash val="solid"/>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418728447"/>
        <c:crosses val="autoZero"/>
        <c:auto val="1"/>
        <c:lblOffset val="100"/>
        <c:baseTimeUnit val="days"/>
        <c:majorUnit val="1"/>
        <c:majorTimeUnit val="months"/>
      </c:dateAx>
      <c:valAx>
        <c:axId val="1418728447"/>
        <c:scaling>
          <c:orientation val="minMax"/>
        </c:scaling>
        <c:delete val="0"/>
        <c:axPos val="l"/>
        <c:numFmt formatCode="General" sourceLinked="1"/>
        <c:majorTickMark val="out"/>
        <c:minorTickMark val="none"/>
        <c:tickLblPos val="nextTo"/>
        <c:spPr>
          <a:noFill/>
          <a:ln w="6350" cap="flat" cmpd="sng" algn="ctr">
            <a:solidFill>
              <a:schemeClr val="bg1">
                <a:lumMod val="50000"/>
              </a:schemeClr>
            </a:solidFill>
            <a:prstDash val="solid"/>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418724287"/>
        <c:crosses val="autoZero"/>
        <c:crossBetween val="midCat"/>
      </c:valAx>
    </c:plotArea>
    <c:plotVisOnly val="1"/>
    <c:dispBlanksAs val="gap"/>
    <c:showDLblsOverMax val="0"/>
    <c:extLst/>
  </c:chart>
  <c:txPr>
    <a:bodyPr/>
    <a:lstStyle/>
    <a:p>
      <a:pPr>
        <a:defRPr/>
      </a:pPr>
      <a:endParaRPr lang="en-US"/>
    </a:p>
  </c:txPr>
  <c:printSettings>
    <c:headerFooter/>
    <c:pageMargins b="0.75" l="0.7" r="0.7" t="0.75" header="0.3" footer="0.3"/>
    <c:pageSetup/>
  </c:printSettings>
</c:chartSpace>
</file>

<file path=xl/charts/chart4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1"/>
    </mc:Choice>
    <mc:Fallback>
      <c:style val="1"/>
    </mc:Fallback>
  </mc:AlternateContent>
  <c:chart>
    <c:autoTitleDeleted val="1"/>
    <c:plotArea>
      <c:layout>
        <c:manualLayout>
          <c:layoutTarget val="inner"/>
          <c:xMode val="edge"/>
          <c:yMode val="edge"/>
          <c:x val="5.6426867096158434E-2"/>
          <c:y val="0.10640364691255698"/>
          <c:w val="0.92273979957050822"/>
          <c:h val="0.80569581433899706"/>
        </c:manualLayout>
      </c:layout>
      <c:lineChart>
        <c:grouping val="standard"/>
        <c:varyColors val="0"/>
        <c:ser>
          <c:idx val="1"/>
          <c:order val="0"/>
          <c:tx>
            <c:v>Data</c:v>
          </c:tx>
          <c:spPr>
            <a:ln w="19050" cap="rnd" cmpd="sng" algn="ctr">
              <a:solidFill>
                <a:schemeClr val="tx1"/>
              </a:solidFill>
              <a:prstDash val="solid"/>
              <a:round/>
            </a:ln>
            <a:effectLst/>
          </c:spPr>
          <c:marker>
            <c:symbol val="circle"/>
            <c:size val="6"/>
            <c:spPr>
              <a:solidFill>
                <a:schemeClr val="tx1"/>
              </a:solidFill>
              <a:ln w="6350" cap="flat" cmpd="sng" algn="ctr">
                <a:solidFill>
                  <a:schemeClr val="tx1"/>
                </a:solidFill>
                <a:prstDash val="solid"/>
                <a:round/>
              </a:ln>
              <a:effectLst/>
            </c:spPr>
          </c:marker>
          <c:cat>
            <c:numRef>
              <c:f>[0]!EF_X</c:f>
              <c:numCache>
                <c:formatCode>dd\-mmm\-yyyy</c:formatCode>
                <c:ptCount val="1"/>
                <c:pt idx="0">
                  <c:v>44958</c:v>
                </c:pt>
              </c:numCache>
            </c:numRef>
          </c:cat>
          <c:val>
            <c:numRef>
              <c:f>[0]!EF_YMain</c:f>
              <c:numCache>
                <c:formatCode>General</c:formatCode>
                <c:ptCount val="1"/>
              </c:numCache>
            </c:numRef>
          </c:val>
          <c:smooth val="0"/>
          <c:extLst>
            <c:ext xmlns:c16="http://schemas.microsoft.com/office/drawing/2014/chart" uri="{C3380CC4-5D6E-409C-BE32-E72D297353CC}">
              <c16:uniqueId val="{00000000-E786-4E33-98E9-B7267D08F09E}"/>
            </c:ext>
          </c:extLst>
        </c:ser>
        <c:ser>
          <c:idx val="2"/>
          <c:order val="1"/>
          <c:tx>
            <c:strRef>
              <c:f>Efficiency!$G$3</c:f>
              <c:strCache>
                <c:ptCount val="1"/>
                <c:pt idx="0">
                  <c:v>Median</c:v>
                </c:pt>
              </c:strCache>
            </c:strRef>
          </c:tx>
          <c:spPr>
            <a:ln w="19050" cap="rnd" cmpd="sng" algn="ctr">
              <a:solidFill>
                <a:schemeClr val="dk1">
                  <a:tint val="75000"/>
                </a:schemeClr>
              </a:solidFill>
              <a:prstDash val="dash"/>
              <a:round/>
            </a:ln>
            <a:effectLst/>
          </c:spPr>
          <c:marker>
            <c:symbol val="none"/>
          </c:marker>
          <c:cat>
            <c:numRef>
              <c:f>[0]!EF_X</c:f>
              <c:numCache>
                <c:formatCode>dd\-mmm\-yyyy</c:formatCode>
                <c:ptCount val="1"/>
                <c:pt idx="0">
                  <c:v>44958</c:v>
                </c:pt>
              </c:numCache>
            </c:numRef>
          </c:cat>
          <c:val>
            <c:numRef>
              <c:f>[0]!EF_Med</c:f>
              <c:numCache>
                <c:formatCode>0.0</c:formatCode>
                <c:ptCount val="1"/>
                <c:pt idx="0">
                  <c:v>0</c:v>
                </c:pt>
              </c:numCache>
            </c:numRef>
          </c:val>
          <c:smooth val="0"/>
          <c:extLst>
            <c:ext xmlns:c16="http://schemas.microsoft.com/office/drawing/2014/chart" uri="{C3380CC4-5D6E-409C-BE32-E72D297353CC}">
              <c16:uniqueId val="{00000001-E786-4E33-98E9-B7267D08F09E}"/>
            </c:ext>
          </c:extLst>
        </c:ser>
        <c:dLbls>
          <c:showLegendKey val="0"/>
          <c:showVal val="0"/>
          <c:showCatName val="0"/>
          <c:showSerName val="0"/>
          <c:showPercent val="0"/>
          <c:showBubbleSize val="0"/>
        </c:dLbls>
        <c:marker val="1"/>
        <c:smooth val="0"/>
        <c:axId val="1253969471"/>
        <c:axId val="1253964063"/>
      </c:lineChart>
      <c:dateAx>
        <c:axId val="1253969471"/>
        <c:scaling>
          <c:orientation val="minMax"/>
        </c:scaling>
        <c:delete val="0"/>
        <c:axPos val="b"/>
        <c:numFmt formatCode="mmm\ dd" sourceLinked="0"/>
        <c:majorTickMark val="out"/>
        <c:minorTickMark val="none"/>
        <c:tickLblPos val="nextTo"/>
        <c:spPr>
          <a:noFill/>
          <a:ln w="9525" cap="flat" cmpd="sng" algn="ctr">
            <a:solidFill>
              <a:schemeClr val="bg1">
                <a:lumMod val="50000"/>
              </a:schemeClr>
            </a:solidFill>
            <a:prstDash val="solid"/>
            <a:round/>
          </a:ln>
          <a:effectLst/>
        </c:spPr>
        <c:txPr>
          <a:bodyPr rot="-600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crossAx val="1253964063"/>
        <c:crosses val="autoZero"/>
        <c:auto val="1"/>
        <c:lblOffset val="100"/>
        <c:baseTimeUnit val="days"/>
      </c:dateAx>
      <c:valAx>
        <c:axId val="1253964063"/>
        <c:scaling>
          <c:orientation val="minMax"/>
        </c:scaling>
        <c:delete val="0"/>
        <c:axPos val="l"/>
        <c:numFmt formatCode="General" sourceLinked="1"/>
        <c:majorTickMark val="out"/>
        <c:minorTickMark val="none"/>
        <c:tickLblPos val="nextTo"/>
        <c:spPr>
          <a:noFill/>
          <a:ln w="6350" cap="flat" cmpd="sng" algn="ctr">
            <a:solidFill>
              <a:schemeClr val="bg1">
                <a:lumMod val="50000"/>
              </a:schemeClr>
            </a:solidFill>
            <a:prstDash val="solid"/>
            <a:round/>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en-US"/>
          </a:p>
        </c:txPr>
        <c:crossAx val="1253969471"/>
        <c:crosses val="autoZero"/>
        <c:crossBetween val="midCat"/>
      </c:valAx>
      <c:spPr>
        <a:solidFill>
          <a:schemeClr val="bg1"/>
        </a:solidFill>
        <a:ln>
          <a:noFill/>
        </a:ln>
        <a:effectLst/>
      </c:spPr>
    </c:plotArea>
    <c:plotVisOnly val="1"/>
    <c:dispBlanksAs val="gap"/>
    <c:showDLblsOverMax val="0"/>
    <c:extLst/>
  </c:chart>
  <c:spPr>
    <a:solidFill>
      <a:schemeClr val="bg1"/>
    </a:solidFill>
    <a:ln w="9525" cap="flat" cmpd="sng" algn="ctr">
      <a:solidFill>
        <a:schemeClr val="bg1">
          <a:lumMod val="50000"/>
        </a:schemeClr>
      </a:solidFill>
      <a:prstDash val="solid"/>
      <a:round/>
    </a:ln>
    <a:effectLst/>
  </c:spPr>
  <c:txPr>
    <a:bodyPr/>
    <a:lstStyle/>
    <a:p>
      <a:pPr>
        <a:defRPr/>
      </a:pPr>
      <a:endParaRPr lang="en-US"/>
    </a:p>
  </c:txPr>
  <c:printSettings>
    <c:headerFooter/>
    <c:pageMargins b="0.75" l="0.7" r="0.7" t="0.75" header="0.3" footer="0.3"/>
    <c:pageSetup/>
  </c:printSettings>
</c:chartSpace>
</file>

<file path=xl/charts/chart4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1"/>
    </mc:Choice>
    <mc:Fallback>
      <c:style val="1"/>
    </mc:Fallback>
  </mc:AlternateContent>
  <c:chart>
    <c:autoTitleDeleted val="1"/>
    <c:plotArea>
      <c:layout>
        <c:manualLayout>
          <c:layoutTarget val="inner"/>
          <c:xMode val="edge"/>
          <c:yMode val="edge"/>
          <c:x val="9.9871391076115479E-2"/>
          <c:y val="0.2"/>
          <c:w val="0.85429527559055118"/>
          <c:h val="0.67867821522309713"/>
        </c:manualLayout>
      </c:layout>
      <c:lineChart>
        <c:grouping val="standard"/>
        <c:varyColors val="0"/>
        <c:ser>
          <c:idx val="0"/>
          <c:order val="0"/>
          <c:tx>
            <c:strRef>
              <c:f>Efficiency!$E$3</c:f>
              <c:strCache>
                <c:ptCount val="1"/>
                <c:pt idx="0">
                  <c:v>Change Idea 4</c:v>
                </c:pt>
              </c:strCache>
            </c:strRef>
          </c:tx>
          <c:spPr>
            <a:ln w="12700" cap="rnd" cmpd="sng" algn="ctr">
              <a:solidFill>
                <a:schemeClr val="tx1"/>
              </a:solidFill>
              <a:prstDash val="solid"/>
              <a:round/>
            </a:ln>
            <a:effectLst/>
          </c:spPr>
          <c:marker>
            <c:symbol val="circle"/>
            <c:size val="4"/>
            <c:spPr>
              <a:solidFill>
                <a:schemeClr val="tx1"/>
              </a:solidFill>
              <a:ln w="6350" cap="flat" cmpd="sng" algn="ctr">
                <a:solidFill>
                  <a:schemeClr val="tx1"/>
                </a:solidFill>
                <a:prstDash val="solid"/>
                <a:round/>
              </a:ln>
              <a:effectLst/>
            </c:spPr>
          </c:marker>
          <c:cat>
            <c:numRef>
              <c:f>[0]!EF_X</c:f>
              <c:numCache>
                <c:formatCode>dd\-mmm\-yyyy</c:formatCode>
                <c:ptCount val="1"/>
                <c:pt idx="0">
                  <c:v>44958</c:v>
                </c:pt>
              </c:numCache>
            </c:numRef>
          </c:cat>
          <c:val>
            <c:numRef>
              <c:f>[0]!EF_Y4</c:f>
              <c:numCache>
                <c:formatCode>General</c:formatCode>
                <c:ptCount val="1"/>
              </c:numCache>
            </c:numRef>
          </c:val>
          <c:smooth val="0"/>
          <c:extLst>
            <c:ext xmlns:c16="http://schemas.microsoft.com/office/drawing/2014/chart" uri="{C3380CC4-5D6E-409C-BE32-E72D297353CC}">
              <c16:uniqueId val="{00000045-98DA-4CA3-BB15-654486E2B843}"/>
            </c:ext>
          </c:extLst>
        </c:ser>
        <c:dLbls>
          <c:showLegendKey val="0"/>
          <c:showVal val="0"/>
          <c:showCatName val="0"/>
          <c:showSerName val="0"/>
          <c:showPercent val="0"/>
          <c:showBubbleSize val="0"/>
        </c:dLbls>
        <c:marker val="1"/>
        <c:smooth val="0"/>
        <c:axId val="1418724287"/>
        <c:axId val="1418728447"/>
      </c:lineChart>
      <c:dateAx>
        <c:axId val="1418724287"/>
        <c:scaling>
          <c:orientation val="minMax"/>
        </c:scaling>
        <c:delete val="0"/>
        <c:axPos val="b"/>
        <c:numFmt formatCode="mmm" sourceLinked="0"/>
        <c:majorTickMark val="out"/>
        <c:minorTickMark val="none"/>
        <c:tickLblPos val="nextTo"/>
        <c:spPr>
          <a:noFill/>
          <a:ln w="6350" cap="flat" cmpd="sng" algn="ctr">
            <a:solidFill>
              <a:schemeClr val="tx1">
                <a:tint val="75000"/>
              </a:schemeClr>
            </a:solidFill>
            <a:prstDash val="solid"/>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418728447"/>
        <c:crosses val="autoZero"/>
        <c:auto val="1"/>
        <c:lblOffset val="100"/>
        <c:baseTimeUnit val="days"/>
        <c:majorUnit val="1"/>
        <c:majorTimeUnit val="months"/>
      </c:dateAx>
      <c:valAx>
        <c:axId val="1418728447"/>
        <c:scaling>
          <c:orientation val="minMax"/>
        </c:scaling>
        <c:delete val="0"/>
        <c:axPos val="l"/>
        <c:numFmt formatCode="General" sourceLinked="1"/>
        <c:majorTickMark val="out"/>
        <c:minorTickMark val="none"/>
        <c:tickLblPos val="nextTo"/>
        <c:spPr>
          <a:noFill/>
          <a:ln w="6350" cap="flat" cmpd="sng" algn="ctr">
            <a:solidFill>
              <a:schemeClr val="bg1">
                <a:lumMod val="50000"/>
              </a:schemeClr>
            </a:solidFill>
            <a:prstDash val="solid"/>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418724287"/>
        <c:crosses val="autoZero"/>
        <c:crossBetween val="midCat"/>
      </c:valAx>
    </c:plotArea>
    <c:plotVisOnly val="1"/>
    <c:dispBlanksAs val="gap"/>
    <c:showDLblsOverMax val="0"/>
    <c:extLst/>
  </c:chart>
  <c:txPr>
    <a:bodyPr/>
    <a:lstStyle/>
    <a:p>
      <a:pPr>
        <a:defRPr/>
      </a:pPr>
      <a:endParaRPr lang="en-US"/>
    </a:p>
  </c:txPr>
  <c:printSettings>
    <c:headerFooter/>
    <c:pageMargins b="0.75" l="0.7" r="0.7" t="0.75" header="0.3" footer="0.3"/>
    <c:pageSetup/>
  </c:printSettings>
</c:chartSpace>
</file>

<file path=xl/charts/chart4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1"/>
    </mc:Choice>
    <mc:Fallback>
      <c:style val="1"/>
    </mc:Fallback>
  </mc:AlternateContent>
  <c:chart>
    <c:autoTitleDeleted val="1"/>
    <c:plotArea>
      <c:layout>
        <c:manualLayout>
          <c:layoutTarget val="inner"/>
          <c:xMode val="edge"/>
          <c:yMode val="edge"/>
          <c:x val="9.9871391076115479E-2"/>
          <c:y val="0.2"/>
          <c:w val="0.85429527559055118"/>
          <c:h val="0.67867821522309713"/>
        </c:manualLayout>
      </c:layout>
      <c:lineChart>
        <c:grouping val="standard"/>
        <c:varyColors val="0"/>
        <c:ser>
          <c:idx val="0"/>
          <c:order val="0"/>
          <c:tx>
            <c:strRef>
              <c:f>Efficiency!$C$3</c:f>
              <c:strCache>
                <c:ptCount val="1"/>
                <c:pt idx="0">
                  <c:v>EMR Metrics</c:v>
                </c:pt>
              </c:strCache>
            </c:strRef>
          </c:tx>
          <c:spPr>
            <a:ln w="12700" cap="rnd" cmpd="sng" algn="ctr">
              <a:solidFill>
                <a:schemeClr val="tx1"/>
              </a:solidFill>
              <a:prstDash val="solid"/>
              <a:round/>
            </a:ln>
            <a:effectLst/>
          </c:spPr>
          <c:marker>
            <c:symbol val="circle"/>
            <c:size val="4"/>
            <c:spPr>
              <a:solidFill>
                <a:schemeClr val="tx1"/>
              </a:solidFill>
              <a:ln w="6350" cap="flat" cmpd="sng" algn="ctr">
                <a:solidFill>
                  <a:schemeClr val="tx1"/>
                </a:solidFill>
                <a:prstDash val="solid"/>
                <a:round/>
              </a:ln>
              <a:effectLst/>
            </c:spPr>
          </c:marker>
          <c:cat>
            <c:numRef>
              <c:f>[0]!EF_X</c:f>
              <c:numCache>
                <c:formatCode>dd\-mmm\-yyyy</c:formatCode>
                <c:ptCount val="1"/>
                <c:pt idx="0">
                  <c:v>44958</c:v>
                </c:pt>
              </c:numCache>
            </c:numRef>
          </c:cat>
          <c:val>
            <c:numRef>
              <c:f>[0]!EF_Y2</c:f>
              <c:numCache>
                <c:formatCode>General</c:formatCode>
                <c:ptCount val="1"/>
              </c:numCache>
            </c:numRef>
          </c:val>
          <c:smooth val="0"/>
          <c:extLst>
            <c:ext xmlns:c16="http://schemas.microsoft.com/office/drawing/2014/chart" uri="{C3380CC4-5D6E-409C-BE32-E72D297353CC}">
              <c16:uniqueId val="{0000003D-4689-4F4B-BFB3-CD3C5FD4C5BF}"/>
            </c:ext>
          </c:extLst>
        </c:ser>
        <c:dLbls>
          <c:showLegendKey val="0"/>
          <c:showVal val="0"/>
          <c:showCatName val="0"/>
          <c:showSerName val="0"/>
          <c:showPercent val="0"/>
          <c:showBubbleSize val="0"/>
        </c:dLbls>
        <c:marker val="1"/>
        <c:smooth val="0"/>
        <c:axId val="1418724287"/>
        <c:axId val="1418728447"/>
      </c:lineChart>
      <c:dateAx>
        <c:axId val="1418724287"/>
        <c:scaling>
          <c:orientation val="minMax"/>
        </c:scaling>
        <c:delete val="0"/>
        <c:axPos val="b"/>
        <c:numFmt formatCode="mmm" sourceLinked="0"/>
        <c:majorTickMark val="out"/>
        <c:minorTickMark val="none"/>
        <c:tickLblPos val="nextTo"/>
        <c:spPr>
          <a:noFill/>
          <a:ln w="6350" cap="flat" cmpd="sng" algn="ctr">
            <a:solidFill>
              <a:schemeClr val="tx1">
                <a:tint val="75000"/>
              </a:schemeClr>
            </a:solidFill>
            <a:prstDash val="solid"/>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418728447"/>
        <c:crosses val="autoZero"/>
        <c:auto val="1"/>
        <c:lblOffset val="100"/>
        <c:baseTimeUnit val="days"/>
        <c:majorUnit val="1"/>
        <c:majorTimeUnit val="months"/>
      </c:dateAx>
      <c:valAx>
        <c:axId val="1418728447"/>
        <c:scaling>
          <c:orientation val="minMax"/>
        </c:scaling>
        <c:delete val="0"/>
        <c:axPos val="l"/>
        <c:numFmt formatCode="General" sourceLinked="1"/>
        <c:majorTickMark val="out"/>
        <c:minorTickMark val="none"/>
        <c:tickLblPos val="nextTo"/>
        <c:spPr>
          <a:noFill/>
          <a:ln w="6350" cap="flat" cmpd="sng" algn="ctr">
            <a:solidFill>
              <a:schemeClr val="bg1">
                <a:lumMod val="50000"/>
              </a:schemeClr>
            </a:solidFill>
            <a:prstDash val="solid"/>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418724287"/>
        <c:crosses val="autoZero"/>
        <c:crossBetween val="midCat"/>
      </c:valAx>
    </c:plotArea>
    <c:plotVisOnly val="1"/>
    <c:dispBlanksAs val="gap"/>
    <c:showDLblsOverMax val="0"/>
    <c:extLst/>
  </c:chart>
  <c:txPr>
    <a:bodyPr/>
    <a:lstStyle/>
    <a:p>
      <a:pPr>
        <a:defRPr/>
      </a:pPr>
      <a:endParaRPr lang="en-US"/>
    </a:p>
  </c:txPr>
  <c:printSettings>
    <c:headerFooter/>
    <c:pageMargins b="0.75" l="0.7" r="0.7" t="0.75" header="0.3" footer="0.3"/>
    <c:pageSetup/>
  </c:printSettings>
</c:chartSpace>
</file>

<file path=xl/charts/chart4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1"/>
    </mc:Choice>
    <mc:Fallback>
      <c:style val="1"/>
    </mc:Fallback>
  </mc:AlternateContent>
  <c:chart>
    <c:autoTitleDeleted val="1"/>
    <c:plotArea>
      <c:layout>
        <c:manualLayout>
          <c:layoutTarget val="inner"/>
          <c:xMode val="edge"/>
          <c:yMode val="edge"/>
          <c:x val="9.9871391076115479E-2"/>
          <c:y val="0.2"/>
          <c:w val="0.85429527559055118"/>
          <c:h val="0.67867821522309713"/>
        </c:manualLayout>
      </c:layout>
      <c:lineChart>
        <c:grouping val="standard"/>
        <c:varyColors val="0"/>
        <c:ser>
          <c:idx val="0"/>
          <c:order val="0"/>
          <c:tx>
            <c:strRef>
              <c:f>Efficiency!$D$3</c:f>
              <c:strCache>
                <c:ptCount val="1"/>
                <c:pt idx="0">
                  <c:v>Change Idea 3</c:v>
                </c:pt>
              </c:strCache>
            </c:strRef>
          </c:tx>
          <c:spPr>
            <a:ln w="12700" cap="rnd" cmpd="sng" algn="ctr">
              <a:solidFill>
                <a:schemeClr val="tx1"/>
              </a:solidFill>
              <a:prstDash val="solid"/>
              <a:round/>
            </a:ln>
            <a:effectLst/>
          </c:spPr>
          <c:marker>
            <c:symbol val="circle"/>
            <c:size val="4"/>
            <c:spPr>
              <a:solidFill>
                <a:schemeClr val="tx1"/>
              </a:solidFill>
              <a:ln w="6350" cap="flat" cmpd="sng" algn="ctr">
                <a:solidFill>
                  <a:schemeClr val="tx1"/>
                </a:solidFill>
                <a:prstDash val="solid"/>
                <a:round/>
              </a:ln>
              <a:effectLst/>
            </c:spPr>
          </c:marker>
          <c:cat>
            <c:numRef>
              <c:f>[0]!EF_X</c:f>
              <c:numCache>
                <c:formatCode>dd\-mmm\-yyyy</c:formatCode>
                <c:ptCount val="1"/>
                <c:pt idx="0">
                  <c:v>44958</c:v>
                </c:pt>
              </c:numCache>
            </c:numRef>
          </c:cat>
          <c:val>
            <c:numRef>
              <c:f>[0]!EF_Y3</c:f>
              <c:numCache>
                <c:formatCode>General</c:formatCode>
                <c:ptCount val="1"/>
              </c:numCache>
            </c:numRef>
          </c:val>
          <c:smooth val="0"/>
          <c:extLst>
            <c:ext xmlns:c16="http://schemas.microsoft.com/office/drawing/2014/chart" uri="{C3380CC4-5D6E-409C-BE32-E72D297353CC}">
              <c16:uniqueId val="{00000041-45DE-490E-BE94-24D2A2FC21A8}"/>
            </c:ext>
          </c:extLst>
        </c:ser>
        <c:dLbls>
          <c:showLegendKey val="0"/>
          <c:showVal val="0"/>
          <c:showCatName val="0"/>
          <c:showSerName val="0"/>
          <c:showPercent val="0"/>
          <c:showBubbleSize val="0"/>
        </c:dLbls>
        <c:marker val="1"/>
        <c:smooth val="0"/>
        <c:axId val="1418724287"/>
        <c:axId val="1418728447"/>
      </c:lineChart>
      <c:dateAx>
        <c:axId val="1418724287"/>
        <c:scaling>
          <c:orientation val="minMax"/>
        </c:scaling>
        <c:delete val="0"/>
        <c:axPos val="b"/>
        <c:numFmt formatCode="mmm" sourceLinked="0"/>
        <c:majorTickMark val="out"/>
        <c:minorTickMark val="none"/>
        <c:tickLblPos val="nextTo"/>
        <c:spPr>
          <a:noFill/>
          <a:ln w="6350" cap="flat" cmpd="sng" algn="ctr">
            <a:solidFill>
              <a:schemeClr val="tx1">
                <a:tint val="75000"/>
              </a:schemeClr>
            </a:solidFill>
            <a:prstDash val="solid"/>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418728447"/>
        <c:crosses val="autoZero"/>
        <c:auto val="1"/>
        <c:lblOffset val="100"/>
        <c:baseTimeUnit val="days"/>
        <c:majorUnit val="1"/>
        <c:majorTimeUnit val="months"/>
      </c:dateAx>
      <c:valAx>
        <c:axId val="1418728447"/>
        <c:scaling>
          <c:orientation val="minMax"/>
        </c:scaling>
        <c:delete val="0"/>
        <c:axPos val="l"/>
        <c:numFmt formatCode="General" sourceLinked="1"/>
        <c:majorTickMark val="out"/>
        <c:minorTickMark val="none"/>
        <c:tickLblPos val="nextTo"/>
        <c:spPr>
          <a:noFill/>
          <a:ln w="6350" cap="flat" cmpd="sng" algn="ctr">
            <a:solidFill>
              <a:schemeClr val="bg1">
                <a:lumMod val="50000"/>
              </a:schemeClr>
            </a:solidFill>
            <a:prstDash val="solid"/>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418724287"/>
        <c:crosses val="autoZero"/>
        <c:crossBetween val="midCat"/>
      </c:valAx>
    </c:plotArea>
    <c:plotVisOnly val="1"/>
    <c:dispBlanksAs val="gap"/>
    <c:showDLblsOverMax val="0"/>
    <c:extLst/>
  </c:chart>
  <c:txPr>
    <a:bodyPr/>
    <a:lstStyle/>
    <a:p>
      <a:pPr>
        <a:defRPr/>
      </a:pPr>
      <a:endParaRPr lang="en-US"/>
    </a:p>
  </c:txPr>
  <c:printSettings>
    <c:headerFooter/>
    <c:pageMargins b="0.75" l="0.7" r="0.7" t="0.75" header="0.3" footer="0.3"/>
    <c:pageSetup/>
  </c:printSettings>
</c:chartSpace>
</file>

<file path=xl/charts/chart4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1"/>
    </mc:Choice>
    <mc:Fallback>
      <c:style val="1"/>
    </mc:Fallback>
  </mc:AlternateContent>
  <c:chart>
    <c:autoTitleDeleted val="1"/>
    <c:plotArea>
      <c:layout>
        <c:manualLayout>
          <c:layoutTarget val="inner"/>
          <c:xMode val="edge"/>
          <c:yMode val="edge"/>
          <c:x val="9.9871391076115479E-2"/>
          <c:y val="0.2"/>
          <c:w val="0.85429527559055118"/>
          <c:h val="0.67867821522309713"/>
        </c:manualLayout>
      </c:layout>
      <c:lineChart>
        <c:grouping val="standard"/>
        <c:varyColors val="0"/>
        <c:ser>
          <c:idx val="0"/>
          <c:order val="0"/>
          <c:tx>
            <c:strRef>
              <c:f>Efficiency!$B$3</c:f>
              <c:strCache>
                <c:ptCount val="1"/>
                <c:pt idx="0">
                  <c:v>Round Robin</c:v>
                </c:pt>
              </c:strCache>
            </c:strRef>
          </c:tx>
          <c:spPr>
            <a:ln w="12700" cap="rnd" cmpd="sng" algn="ctr">
              <a:solidFill>
                <a:schemeClr val="tx1"/>
              </a:solidFill>
              <a:prstDash val="solid"/>
              <a:round/>
            </a:ln>
            <a:effectLst/>
          </c:spPr>
          <c:marker>
            <c:symbol val="circle"/>
            <c:size val="4"/>
            <c:spPr>
              <a:solidFill>
                <a:schemeClr val="tx1"/>
              </a:solidFill>
              <a:ln w="6350" cap="flat" cmpd="sng" algn="ctr">
                <a:solidFill>
                  <a:schemeClr val="tx1"/>
                </a:solidFill>
                <a:prstDash val="solid"/>
                <a:round/>
              </a:ln>
              <a:effectLst/>
            </c:spPr>
          </c:marker>
          <c:cat>
            <c:numRef>
              <c:f>[0]!EF_X</c:f>
              <c:numCache>
                <c:formatCode>dd\-mmm\-yyyy</c:formatCode>
                <c:ptCount val="1"/>
                <c:pt idx="0">
                  <c:v>44958</c:v>
                </c:pt>
              </c:numCache>
            </c:numRef>
          </c:cat>
          <c:val>
            <c:numRef>
              <c:f>[0]!EF_Y1</c:f>
              <c:numCache>
                <c:formatCode>General</c:formatCode>
                <c:ptCount val="1"/>
              </c:numCache>
            </c:numRef>
          </c:val>
          <c:smooth val="0"/>
          <c:extLst>
            <c:ext xmlns:c16="http://schemas.microsoft.com/office/drawing/2014/chart" uri="{C3380CC4-5D6E-409C-BE32-E72D297353CC}">
              <c16:uniqueId val="{00000039-14C2-4900-828E-513F4F1BAA02}"/>
            </c:ext>
          </c:extLst>
        </c:ser>
        <c:dLbls>
          <c:showLegendKey val="0"/>
          <c:showVal val="0"/>
          <c:showCatName val="0"/>
          <c:showSerName val="0"/>
          <c:showPercent val="0"/>
          <c:showBubbleSize val="0"/>
        </c:dLbls>
        <c:marker val="1"/>
        <c:smooth val="0"/>
        <c:axId val="1418724287"/>
        <c:axId val="1418728447"/>
      </c:lineChart>
      <c:dateAx>
        <c:axId val="1418724287"/>
        <c:scaling>
          <c:orientation val="minMax"/>
        </c:scaling>
        <c:delete val="0"/>
        <c:axPos val="b"/>
        <c:numFmt formatCode="mmm" sourceLinked="0"/>
        <c:majorTickMark val="out"/>
        <c:minorTickMark val="none"/>
        <c:tickLblPos val="nextTo"/>
        <c:spPr>
          <a:noFill/>
          <a:ln w="6350" cap="flat" cmpd="sng" algn="ctr">
            <a:solidFill>
              <a:schemeClr val="tx1">
                <a:tint val="75000"/>
              </a:schemeClr>
            </a:solidFill>
            <a:prstDash val="solid"/>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418728447"/>
        <c:crosses val="autoZero"/>
        <c:auto val="1"/>
        <c:lblOffset val="100"/>
        <c:baseTimeUnit val="days"/>
        <c:majorUnit val="1"/>
        <c:majorTimeUnit val="months"/>
      </c:dateAx>
      <c:valAx>
        <c:axId val="1418728447"/>
        <c:scaling>
          <c:orientation val="minMax"/>
        </c:scaling>
        <c:delete val="0"/>
        <c:axPos val="l"/>
        <c:numFmt formatCode="General" sourceLinked="1"/>
        <c:majorTickMark val="out"/>
        <c:minorTickMark val="none"/>
        <c:tickLblPos val="nextTo"/>
        <c:spPr>
          <a:noFill/>
          <a:ln w="6350" cap="flat" cmpd="sng" algn="ctr">
            <a:solidFill>
              <a:schemeClr val="bg1">
                <a:lumMod val="50000"/>
              </a:schemeClr>
            </a:solidFill>
            <a:prstDash val="solid"/>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418724287"/>
        <c:crosses val="autoZero"/>
        <c:crossBetween val="midCat"/>
      </c:valAx>
    </c:plotArea>
    <c:plotVisOnly val="1"/>
    <c:dispBlanksAs val="gap"/>
    <c:showDLblsOverMax val="0"/>
    <c:extLst/>
  </c:chart>
  <c:txPr>
    <a:bodyPr/>
    <a:lstStyle/>
    <a:p>
      <a:pPr>
        <a:defRPr/>
      </a:pPr>
      <a:endParaRPr lang="en-US"/>
    </a:p>
  </c:txPr>
  <c:printSettings>
    <c:headerFooter/>
    <c:pageMargins b="0.75" l="0.7" r="0.7" t="0.75" header="0.3" footer="0.3"/>
    <c:pageSetup/>
  </c:printSettings>
</c:chartSpace>
</file>

<file path=xl/charts/chart4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1"/>
    </mc:Choice>
    <mc:Fallback>
      <c:style val="1"/>
    </mc:Fallback>
  </mc:AlternateContent>
  <c:chart>
    <c:autoTitleDeleted val="1"/>
    <c:plotArea>
      <c:layout>
        <c:manualLayout>
          <c:layoutTarget val="inner"/>
          <c:xMode val="edge"/>
          <c:yMode val="edge"/>
          <c:x val="5.6426867096158434E-2"/>
          <c:y val="0.10640364691255698"/>
          <c:w val="0.92273979957050822"/>
          <c:h val="0.80569581433899706"/>
        </c:manualLayout>
      </c:layout>
      <c:lineChart>
        <c:grouping val="standard"/>
        <c:varyColors val="0"/>
        <c:ser>
          <c:idx val="1"/>
          <c:order val="0"/>
          <c:tx>
            <c:v>Data</c:v>
          </c:tx>
          <c:spPr>
            <a:ln w="19050" cap="rnd" cmpd="sng" algn="ctr">
              <a:solidFill>
                <a:schemeClr val="tx1"/>
              </a:solidFill>
              <a:prstDash val="solid"/>
              <a:round/>
            </a:ln>
            <a:effectLst/>
          </c:spPr>
          <c:marker>
            <c:symbol val="circle"/>
            <c:size val="6"/>
            <c:spPr>
              <a:solidFill>
                <a:schemeClr val="tx1"/>
              </a:solidFill>
              <a:ln w="6350" cap="flat" cmpd="sng" algn="ctr">
                <a:solidFill>
                  <a:schemeClr val="tx1"/>
                </a:solidFill>
                <a:prstDash val="solid"/>
                <a:round/>
              </a:ln>
              <a:effectLst/>
            </c:spPr>
          </c:marker>
          <c:cat>
            <c:numRef>
              <c:f>[0]!SU_X</c:f>
              <c:numCache>
                <c:formatCode>dd\-mmm\-yyyy</c:formatCode>
                <c:ptCount val="1"/>
                <c:pt idx="0">
                  <c:v>44958</c:v>
                </c:pt>
              </c:numCache>
            </c:numRef>
          </c:cat>
          <c:val>
            <c:numRef>
              <c:f>[0]!SU_YMain</c:f>
              <c:numCache>
                <c:formatCode>General</c:formatCode>
                <c:ptCount val="1"/>
              </c:numCache>
            </c:numRef>
          </c:val>
          <c:smooth val="0"/>
          <c:extLst>
            <c:ext xmlns:c16="http://schemas.microsoft.com/office/drawing/2014/chart" uri="{C3380CC4-5D6E-409C-BE32-E72D297353CC}">
              <c16:uniqueId val="{00000000-72FA-44A4-9046-4868A9E1BDB6}"/>
            </c:ext>
          </c:extLst>
        </c:ser>
        <c:ser>
          <c:idx val="2"/>
          <c:order val="1"/>
          <c:tx>
            <c:strRef>
              <c:f>Sustainability!$G$3</c:f>
              <c:strCache>
                <c:ptCount val="1"/>
                <c:pt idx="0">
                  <c:v>Median</c:v>
                </c:pt>
              </c:strCache>
            </c:strRef>
          </c:tx>
          <c:spPr>
            <a:ln w="19050" cap="rnd" cmpd="sng" algn="ctr">
              <a:solidFill>
                <a:schemeClr val="dk1">
                  <a:tint val="75000"/>
                </a:schemeClr>
              </a:solidFill>
              <a:prstDash val="dash"/>
              <a:round/>
            </a:ln>
            <a:effectLst/>
          </c:spPr>
          <c:marker>
            <c:symbol val="none"/>
          </c:marker>
          <c:cat>
            <c:numRef>
              <c:f>[0]!SU_X</c:f>
              <c:numCache>
                <c:formatCode>dd\-mmm\-yyyy</c:formatCode>
                <c:ptCount val="1"/>
                <c:pt idx="0">
                  <c:v>44958</c:v>
                </c:pt>
              </c:numCache>
            </c:numRef>
          </c:cat>
          <c:val>
            <c:numRef>
              <c:f>[0]!SU_Med</c:f>
              <c:numCache>
                <c:formatCode>0.0</c:formatCode>
                <c:ptCount val="1"/>
                <c:pt idx="0">
                  <c:v>0</c:v>
                </c:pt>
              </c:numCache>
            </c:numRef>
          </c:val>
          <c:smooth val="0"/>
          <c:extLst>
            <c:ext xmlns:c16="http://schemas.microsoft.com/office/drawing/2014/chart" uri="{C3380CC4-5D6E-409C-BE32-E72D297353CC}">
              <c16:uniqueId val="{00000001-72FA-44A4-9046-4868A9E1BDB6}"/>
            </c:ext>
          </c:extLst>
        </c:ser>
        <c:dLbls>
          <c:showLegendKey val="0"/>
          <c:showVal val="0"/>
          <c:showCatName val="0"/>
          <c:showSerName val="0"/>
          <c:showPercent val="0"/>
          <c:showBubbleSize val="0"/>
        </c:dLbls>
        <c:marker val="1"/>
        <c:smooth val="0"/>
        <c:axId val="1253969471"/>
        <c:axId val="1253964063"/>
      </c:lineChart>
      <c:dateAx>
        <c:axId val="1253969471"/>
        <c:scaling>
          <c:orientation val="minMax"/>
        </c:scaling>
        <c:delete val="0"/>
        <c:axPos val="b"/>
        <c:numFmt formatCode="mmm\ dd" sourceLinked="0"/>
        <c:majorTickMark val="out"/>
        <c:minorTickMark val="none"/>
        <c:tickLblPos val="nextTo"/>
        <c:spPr>
          <a:noFill/>
          <a:ln w="9525" cap="flat" cmpd="sng" algn="ctr">
            <a:solidFill>
              <a:schemeClr val="bg1">
                <a:lumMod val="50000"/>
              </a:schemeClr>
            </a:solidFill>
            <a:prstDash val="solid"/>
            <a:round/>
          </a:ln>
          <a:effectLst/>
        </c:spPr>
        <c:txPr>
          <a:bodyPr rot="-600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crossAx val="1253964063"/>
        <c:crosses val="autoZero"/>
        <c:auto val="1"/>
        <c:lblOffset val="100"/>
        <c:baseTimeUnit val="days"/>
      </c:dateAx>
      <c:valAx>
        <c:axId val="1253964063"/>
        <c:scaling>
          <c:orientation val="minMax"/>
        </c:scaling>
        <c:delete val="0"/>
        <c:axPos val="l"/>
        <c:numFmt formatCode="General" sourceLinked="1"/>
        <c:majorTickMark val="out"/>
        <c:minorTickMark val="none"/>
        <c:tickLblPos val="nextTo"/>
        <c:spPr>
          <a:noFill/>
          <a:ln w="6350" cap="flat" cmpd="sng" algn="ctr">
            <a:solidFill>
              <a:schemeClr val="bg1">
                <a:lumMod val="50000"/>
              </a:schemeClr>
            </a:solidFill>
            <a:prstDash val="solid"/>
            <a:round/>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en-US"/>
          </a:p>
        </c:txPr>
        <c:crossAx val="1253969471"/>
        <c:crosses val="autoZero"/>
        <c:crossBetween val="midCat"/>
      </c:valAx>
      <c:spPr>
        <a:solidFill>
          <a:schemeClr val="bg1"/>
        </a:solidFill>
        <a:ln>
          <a:noFill/>
        </a:ln>
        <a:effectLst/>
      </c:spPr>
    </c:plotArea>
    <c:plotVisOnly val="1"/>
    <c:dispBlanksAs val="gap"/>
    <c:showDLblsOverMax val="0"/>
    <c:extLst/>
  </c:chart>
  <c:spPr>
    <a:solidFill>
      <a:schemeClr val="bg1"/>
    </a:solidFill>
    <a:ln w="9525" cap="flat" cmpd="sng" algn="ctr">
      <a:solidFill>
        <a:schemeClr val="bg1">
          <a:lumMod val="50000"/>
        </a:schemeClr>
      </a:solidFill>
      <a:prstDash val="solid"/>
      <a:round/>
    </a:ln>
    <a:effectLst/>
  </c:spPr>
  <c:txPr>
    <a:bodyPr/>
    <a:lstStyle/>
    <a:p>
      <a:pPr>
        <a:defRPr/>
      </a:pPr>
      <a:endParaRPr lang="en-US"/>
    </a:p>
  </c:txPr>
  <c:printSettings>
    <c:headerFooter/>
    <c:pageMargins b="0.75" l="0.7" r="0.7" t="0.75" header="0.3" footer="0.3"/>
    <c:pageSetup/>
  </c:printSettings>
</c:chartSpace>
</file>

<file path=xl/charts/chart4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1"/>
    </mc:Choice>
    <mc:Fallback>
      <c:style val="1"/>
    </mc:Fallback>
  </mc:AlternateContent>
  <c:chart>
    <c:autoTitleDeleted val="1"/>
    <c:plotArea>
      <c:layout>
        <c:manualLayout>
          <c:layoutTarget val="inner"/>
          <c:xMode val="edge"/>
          <c:yMode val="edge"/>
          <c:x val="9.9871391076115479E-2"/>
          <c:y val="0.2"/>
          <c:w val="0.85429527559055118"/>
          <c:h val="0.67867821522309713"/>
        </c:manualLayout>
      </c:layout>
      <c:lineChart>
        <c:grouping val="standard"/>
        <c:varyColors val="0"/>
        <c:ser>
          <c:idx val="0"/>
          <c:order val="0"/>
          <c:tx>
            <c:strRef>
              <c:f>Sustainability!$E$3</c:f>
              <c:strCache>
                <c:ptCount val="1"/>
                <c:pt idx="0">
                  <c:v>Change Idea 4</c:v>
                </c:pt>
              </c:strCache>
            </c:strRef>
          </c:tx>
          <c:spPr>
            <a:ln w="12700" cap="rnd" cmpd="sng" algn="ctr">
              <a:solidFill>
                <a:schemeClr val="tx1"/>
              </a:solidFill>
              <a:prstDash val="solid"/>
              <a:round/>
            </a:ln>
            <a:effectLst/>
          </c:spPr>
          <c:marker>
            <c:symbol val="circle"/>
            <c:size val="4"/>
            <c:spPr>
              <a:solidFill>
                <a:schemeClr val="tx1"/>
              </a:solidFill>
              <a:ln w="6350" cap="flat" cmpd="sng" algn="ctr">
                <a:solidFill>
                  <a:schemeClr val="tx1"/>
                </a:solidFill>
                <a:prstDash val="solid"/>
                <a:round/>
              </a:ln>
              <a:effectLst/>
            </c:spPr>
          </c:marker>
          <c:cat>
            <c:numRef>
              <c:f>[0]!SU_X</c:f>
              <c:numCache>
                <c:formatCode>dd\-mmm\-yyyy</c:formatCode>
                <c:ptCount val="1"/>
                <c:pt idx="0">
                  <c:v>44958</c:v>
                </c:pt>
              </c:numCache>
            </c:numRef>
          </c:cat>
          <c:val>
            <c:numRef>
              <c:f>[0]!SU_Y4</c:f>
              <c:numCache>
                <c:formatCode>General</c:formatCode>
                <c:ptCount val="1"/>
              </c:numCache>
            </c:numRef>
          </c:val>
          <c:smooth val="0"/>
          <c:extLst>
            <c:ext xmlns:c16="http://schemas.microsoft.com/office/drawing/2014/chart" uri="{C3380CC4-5D6E-409C-BE32-E72D297353CC}">
              <c16:uniqueId val="{00000055-5182-4BF4-B753-7C4C27948659}"/>
            </c:ext>
          </c:extLst>
        </c:ser>
        <c:dLbls>
          <c:showLegendKey val="0"/>
          <c:showVal val="0"/>
          <c:showCatName val="0"/>
          <c:showSerName val="0"/>
          <c:showPercent val="0"/>
          <c:showBubbleSize val="0"/>
        </c:dLbls>
        <c:marker val="1"/>
        <c:smooth val="0"/>
        <c:axId val="1418724287"/>
        <c:axId val="1418728447"/>
      </c:lineChart>
      <c:dateAx>
        <c:axId val="1418724287"/>
        <c:scaling>
          <c:orientation val="minMax"/>
        </c:scaling>
        <c:delete val="0"/>
        <c:axPos val="b"/>
        <c:numFmt formatCode="mmm" sourceLinked="0"/>
        <c:majorTickMark val="out"/>
        <c:minorTickMark val="none"/>
        <c:tickLblPos val="nextTo"/>
        <c:spPr>
          <a:noFill/>
          <a:ln w="6350" cap="flat" cmpd="sng" algn="ctr">
            <a:solidFill>
              <a:schemeClr val="tx1">
                <a:tint val="75000"/>
              </a:schemeClr>
            </a:solidFill>
            <a:prstDash val="solid"/>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418728447"/>
        <c:crosses val="autoZero"/>
        <c:auto val="1"/>
        <c:lblOffset val="100"/>
        <c:baseTimeUnit val="days"/>
        <c:majorUnit val="1"/>
        <c:majorTimeUnit val="months"/>
      </c:dateAx>
      <c:valAx>
        <c:axId val="1418728447"/>
        <c:scaling>
          <c:orientation val="minMax"/>
        </c:scaling>
        <c:delete val="0"/>
        <c:axPos val="l"/>
        <c:numFmt formatCode="General" sourceLinked="1"/>
        <c:majorTickMark val="out"/>
        <c:minorTickMark val="none"/>
        <c:tickLblPos val="nextTo"/>
        <c:spPr>
          <a:noFill/>
          <a:ln w="6350" cap="flat" cmpd="sng" algn="ctr">
            <a:solidFill>
              <a:schemeClr val="bg1">
                <a:lumMod val="50000"/>
              </a:schemeClr>
            </a:solidFill>
            <a:prstDash val="solid"/>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418724287"/>
        <c:crosses val="autoZero"/>
        <c:crossBetween val="midCat"/>
      </c:valAx>
    </c:plotArea>
    <c:plotVisOnly val="1"/>
    <c:dispBlanksAs val="gap"/>
    <c:showDLblsOverMax val="0"/>
    <c:extLst/>
  </c:chart>
  <c:txPr>
    <a:bodyPr/>
    <a:lstStyle/>
    <a:p>
      <a:pPr>
        <a:defRPr/>
      </a:pPr>
      <a:endParaRPr lang="en-US"/>
    </a:p>
  </c:txPr>
  <c:printSettings>
    <c:headerFooter/>
    <c:pageMargins b="0.75" l="0.7" r="0.7" t="0.75" header="0.3" footer="0.3"/>
    <c:pageSetup/>
  </c:printSettings>
</c:chartSpace>
</file>

<file path=xl/charts/chart4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1"/>
    </mc:Choice>
    <mc:Fallback>
      <c:style val="1"/>
    </mc:Fallback>
  </mc:AlternateContent>
  <c:chart>
    <c:autoTitleDeleted val="1"/>
    <c:plotArea>
      <c:layout>
        <c:manualLayout>
          <c:layoutTarget val="inner"/>
          <c:xMode val="edge"/>
          <c:yMode val="edge"/>
          <c:x val="9.9871391076115479E-2"/>
          <c:y val="0.2"/>
          <c:w val="0.85429527559055118"/>
          <c:h val="0.67867821522309713"/>
        </c:manualLayout>
      </c:layout>
      <c:lineChart>
        <c:grouping val="standard"/>
        <c:varyColors val="0"/>
        <c:ser>
          <c:idx val="0"/>
          <c:order val="0"/>
          <c:tx>
            <c:strRef>
              <c:f>Sustainability!$C$3</c:f>
              <c:strCache>
                <c:ptCount val="1"/>
                <c:pt idx="0">
                  <c:v>Feedback Tracking</c:v>
                </c:pt>
              </c:strCache>
            </c:strRef>
          </c:tx>
          <c:spPr>
            <a:ln w="12700" cap="rnd" cmpd="sng" algn="ctr">
              <a:solidFill>
                <a:schemeClr val="tx1"/>
              </a:solidFill>
              <a:prstDash val="solid"/>
              <a:round/>
            </a:ln>
            <a:effectLst/>
          </c:spPr>
          <c:marker>
            <c:symbol val="circle"/>
            <c:size val="4"/>
            <c:spPr>
              <a:solidFill>
                <a:schemeClr val="tx1"/>
              </a:solidFill>
              <a:ln w="6350" cap="flat" cmpd="sng" algn="ctr">
                <a:solidFill>
                  <a:schemeClr val="tx1"/>
                </a:solidFill>
                <a:prstDash val="solid"/>
                <a:round/>
              </a:ln>
              <a:effectLst/>
            </c:spPr>
          </c:marker>
          <c:cat>
            <c:numRef>
              <c:f>[0]!SU_X</c:f>
              <c:numCache>
                <c:formatCode>dd\-mmm\-yyyy</c:formatCode>
                <c:ptCount val="1"/>
                <c:pt idx="0">
                  <c:v>44958</c:v>
                </c:pt>
              </c:numCache>
            </c:numRef>
          </c:cat>
          <c:val>
            <c:numRef>
              <c:f>[0]!SU_Y2</c:f>
              <c:numCache>
                <c:formatCode>General</c:formatCode>
                <c:ptCount val="1"/>
              </c:numCache>
            </c:numRef>
          </c:val>
          <c:smooth val="0"/>
          <c:extLst>
            <c:ext xmlns:c16="http://schemas.microsoft.com/office/drawing/2014/chart" uri="{C3380CC4-5D6E-409C-BE32-E72D297353CC}">
              <c16:uniqueId val="{0000004D-AA50-4F09-BCEA-9360B7557556}"/>
            </c:ext>
          </c:extLst>
        </c:ser>
        <c:dLbls>
          <c:showLegendKey val="0"/>
          <c:showVal val="0"/>
          <c:showCatName val="0"/>
          <c:showSerName val="0"/>
          <c:showPercent val="0"/>
          <c:showBubbleSize val="0"/>
        </c:dLbls>
        <c:marker val="1"/>
        <c:smooth val="0"/>
        <c:axId val="1418724287"/>
        <c:axId val="1418728447"/>
      </c:lineChart>
      <c:dateAx>
        <c:axId val="1418724287"/>
        <c:scaling>
          <c:orientation val="minMax"/>
        </c:scaling>
        <c:delete val="0"/>
        <c:axPos val="b"/>
        <c:numFmt formatCode="mmm" sourceLinked="0"/>
        <c:majorTickMark val="out"/>
        <c:minorTickMark val="none"/>
        <c:tickLblPos val="nextTo"/>
        <c:spPr>
          <a:noFill/>
          <a:ln w="6350" cap="flat" cmpd="sng" algn="ctr">
            <a:solidFill>
              <a:schemeClr val="tx1">
                <a:tint val="75000"/>
              </a:schemeClr>
            </a:solidFill>
            <a:prstDash val="solid"/>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418728447"/>
        <c:crosses val="autoZero"/>
        <c:auto val="1"/>
        <c:lblOffset val="100"/>
        <c:baseTimeUnit val="days"/>
        <c:majorUnit val="1"/>
        <c:majorTimeUnit val="months"/>
      </c:dateAx>
      <c:valAx>
        <c:axId val="1418728447"/>
        <c:scaling>
          <c:orientation val="minMax"/>
        </c:scaling>
        <c:delete val="0"/>
        <c:axPos val="l"/>
        <c:numFmt formatCode="General" sourceLinked="1"/>
        <c:majorTickMark val="out"/>
        <c:minorTickMark val="none"/>
        <c:tickLblPos val="nextTo"/>
        <c:spPr>
          <a:noFill/>
          <a:ln w="6350" cap="flat" cmpd="sng" algn="ctr">
            <a:solidFill>
              <a:schemeClr val="bg1">
                <a:lumMod val="50000"/>
              </a:schemeClr>
            </a:solidFill>
            <a:prstDash val="solid"/>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418724287"/>
        <c:crosses val="autoZero"/>
        <c:crossBetween val="midCat"/>
      </c:valAx>
    </c:plotArea>
    <c:plotVisOnly val="1"/>
    <c:dispBlanksAs val="gap"/>
    <c:showDLblsOverMax val="0"/>
    <c:extLst/>
  </c:chart>
  <c:txPr>
    <a:bodyPr/>
    <a:lstStyle/>
    <a:p>
      <a:pPr>
        <a:defRPr/>
      </a:pPr>
      <a:endParaRPr lang="en-US"/>
    </a:p>
  </c:txPr>
  <c:printSettings>
    <c:headerFooter/>
    <c:pageMargins b="0.75" l="0.7" r="0.7" t="0.75" header="0.3" footer="0.3"/>
    <c:pageSetup/>
  </c:printSettings>
</c:chartSpace>
</file>

<file path=xl/charts/chart5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1"/>
    </mc:Choice>
    <mc:Fallback>
      <c:style val="1"/>
    </mc:Fallback>
  </mc:AlternateContent>
  <c:chart>
    <c:autoTitleDeleted val="1"/>
    <c:plotArea>
      <c:layout>
        <c:manualLayout>
          <c:layoutTarget val="inner"/>
          <c:xMode val="edge"/>
          <c:yMode val="edge"/>
          <c:x val="9.9871391076115479E-2"/>
          <c:y val="0.2"/>
          <c:w val="0.85429527559055118"/>
          <c:h val="0.67867821522309713"/>
        </c:manualLayout>
      </c:layout>
      <c:lineChart>
        <c:grouping val="standard"/>
        <c:varyColors val="0"/>
        <c:ser>
          <c:idx val="0"/>
          <c:order val="0"/>
          <c:tx>
            <c:strRef>
              <c:f>Sustainability!$D$3</c:f>
              <c:strCache>
                <c:ptCount val="1"/>
                <c:pt idx="0">
                  <c:v>Change Idea 3</c:v>
                </c:pt>
              </c:strCache>
            </c:strRef>
          </c:tx>
          <c:spPr>
            <a:ln w="12700" cap="rnd" cmpd="sng" algn="ctr">
              <a:solidFill>
                <a:schemeClr val="tx1"/>
              </a:solidFill>
              <a:prstDash val="solid"/>
              <a:round/>
            </a:ln>
            <a:effectLst/>
          </c:spPr>
          <c:marker>
            <c:symbol val="circle"/>
            <c:size val="4"/>
            <c:spPr>
              <a:solidFill>
                <a:schemeClr val="tx1"/>
              </a:solidFill>
              <a:ln w="6350" cap="flat" cmpd="sng" algn="ctr">
                <a:solidFill>
                  <a:schemeClr val="tx1"/>
                </a:solidFill>
                <a:prstDash val="solid"/>
                <a:round/>
              </a:ln>
              <a:effectLst/>
            </c:spPr>
          </c:marker>
          <c:cat>
            <c:numRef>
              <c:f>[0]!SU_X</c:f>
              <c:numCache>
                <c:formatCode>dd\-mmm\-yyyy</c:formatCode>
                <c:ptCount val="1"/>
                <c:pt idx="0">
                  <c:v>44958</c:v>
                </c:pt>
              </c:numCache>
            </c:numRef>
          </c:cat>
          <c:val>
            <c:numRef>
              <c:f>[0]!SU_Y3</c:f>
              <c:numCache>
                <c:formatCode>General</c:formatCode>
                <c:ptCount val="1"/>
              </c:numCache>
            </c:numRef>
          </c:val>
          <c:smooth val="0"/>
          <c:extLst>
            <c:ext xmlns:c16="http://schemas.microsoft.com/office/drawing/2014/chart" uri="{C3380CC4-5D6E-409C-BE32-E72D297353CC}">
              <c16:uniqueId val="{00000051-EFD0-4C30-868A-66C98416D7E9}"/>
            </c:ext>
          </c:extLst>
        </c:ser>
        <c:dLbls>
          <c:showLegendKey val="0"/>
          <c:showVal val="0"/>
          <c:showCatName val="0"/>
          <c:showSerName val="0"/>
          <c:showPercent val="0"/>
          <c:showBubbleSize val="0"/>
        </c:dLbls>
        <c:marker val="1"/>
        <c:smooth val="0"/>
        <c:axId val="1418724287"/>
        <c:axId val="1418728447"/>
      </c:lineChart>
      <c:dateAx>
        <c:axId val="1418724287"/>
        <c:scaling>
          <c:orientation val="minMax"/>
        </c:scaling>
        <c:delete val="0"/>
        <c:axPos val="b"/>
        <c:numFmt formatCode="mmm" sourceLinked="0"/>
        <c:majorTickMark val="out"/>
        <c:minorTickMark val="none"/>
        <c:tickLblPos val="nextTo"/>
        <c:spPr>
          <a:noFill/>
          <a:ln w="6350" cap="flat" cmpd="sng" algn="ctr">
            <a:solidFill>
              <a:schemeClr val="tx1">
                <a:tint val="75000"/>
              </a:schemeClr>
            </a:solidFill>
            <a:prstDash val="solid"/>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418728447"/>
        <c:crosses val="autoZero"/>
        <c:auto val="1"/>
        <c:lblOffset val="100"/>
        <c:baseTimeUnit val="days"/>
        <c:majorUnit val="1"/>
        <c:majorTimeUnit val="months"/>
      </c:dateAx>
      <c:valAx>
        <c:axId val="1418728447"/>
        <c:scaling>
          <c:orientation val="minMax"/>
        </c:scaling>
        <c:delete val="0"/>
        <c:axPos val="l"/>
        <c:numFmt formatCode="General" sourceLinked="1"/>
        <c:majorTickMark val="out"/>
        <c:minorTickMark val="none"/>
        <c:tickLblPos val="nextTo"/>
        <c:spPr>
          <a:noFill/>
          <a:ln w="6350" cap="flat" cmpd="sng" algn="ctr">
            <a:solidFill>
              <a:schemeClr val="bg1">
                <a:lumMod val="50000"/>
              </a:schemeClr>
            </a:solidFill>
            <a:prstDash val="solid"/>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418724287"/>
        <c:crosses val="autoZero"/>
        <c:crossBetween val="midCat"/>
      </c:valAx>
    </c:plotArea>
    <c:plotVisOnly val="1"/>
    <c:dispBlanksAs val="gap"/>
    <c:showDLblsOverMax val="0"/>
    <c:extLst/>
  </c:chart>
  <c:txPr>
    <a:bodyPr/>
    <a:lstStyle/>
    <a:p>
      <a:pPr>
        <a:defRPr/>
      </a:pPr>
      <a:endParaRPr lang="en-US"/>
    </a:p>
  </c:txPr>
  <c:printSettings>
    <c:headerFooter/>
    <c:pageMargins b="0.75" l="0.7" r="0.7" t="0.75" header="0.3" footer="0.3"/>
    <c:pageSetup/>
  </c:printSettings>
</c:chartSpace>
</file>

<file path=xl/charts/chart5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1"/>
    </mc:Choice>
    <mc:Fallback>
      <c:style val="1"/>
    </mc:Fallback>
  </mc:AlternateContent>
  <c:chart>
    <c:autoTitleDeleted val="1"/>
    <c:plotArea>
      <c:layout>
        <c:manualLayout>
          <c:layoutTarget val="inner"/>
          <c:xMode val="edge"/>
          <c:yMode val="edge"/>
          <c:x val="9.9871391076115479E-2"/>
          <c:y val="0.2"/>
          <c:w val="0.85429527559055118"/>
          <c:h val="0.67867821522309713"/>
        </c:manualLayout>
      </c:layout>
      <c:lineChart>
        <c:grouping val="standard"/>
        <c:varyColors val="0"/>
        <c:ser>
          <c:idx val="0"/>
          <c:order val="0"/>
          <c:tx>
            <c:strRef>
              <c:f>Sustainability!$B$3</c:f>
              <c:strCache>
                <c:ptCount val="1"/>
                <c:pt idx="0">
                  <c:v>Financial Sustainability Tracking</c:v>
                </c:pt>
              </c:strCache>
            </c:strRef>
          </c:tx>
          <c:spPr>
            <a:ln w="12700" cap="rnd" cmpd="sng" algn="ctr">
              <a:solidFill>
                <a:schemeClr val="tx1"/>
              </a:solidFill>
              <a:prstDash val="solid"/>
              <a:round/>
            </a:ln>
            <a:effectLst/>
          </c:spPr>
          <c:marker>
            <c:symbol val="circle"/>
            <c:size val="4"/>
            <c:spPr>
              <a:solidFill>
                <a:schemeClr val="tx1"/>
              </a:solidFill>
              <a:ln w="6350" cap="flat" cmpd="sng" algn="ctr">
                <a:solidFill>
                  <a:schemeClr val="tx1"/>
                </a:solidFill>
                <a:prstDash val="solid"/>
                <a:round/>
              </a:ln>
              <a:effectLst/>
            </c:spPr>
          </c:marker>
          <c:cat>
            <c:numRef>
              <c:f>[0]!SU_X</c:f>
              <c:numCache>
                <c:formatCode>dd\-mmm\-yyyy</c:formatCode>
                <c:ptCount val="1"/>
                <c:pt idx="0">
                  <c:v>44958</c:v>
                </c:pt>
              </c:numCache>
            </c:numRef>
          </c:cat>
          <c:val>
            <c:numRef>
              <c:f>[0]!SU_Y1</c:f>
              <c:numCache>
                <c:formatCode>General</c:formatCode>
                <c:ptCount val="1"/>
              </c:numCache>
            </c:numRef>
          </c:val>
          <c:smooth val="0"/>
          <c:extLst>
            <c:ext xmlns:c16="http://schemas.microsoft.com/office/drawing/2014/chart" uri="{C3380CC4-5D6E-409C-BE32-E72D297353CC}">
              <c16:uniqueId val="{00000049-8B18-4CAA-9DC1-37D041C0D606}"/>
            </c:ext>
          </c:extLst>
        </c:ser>
        <c:dLbls>
          <c:showLegendKey val="0"/>
          <c:showVal val="0"/>
          <c:showCatName val="0"/>
          <c:showSerName val="0"/>
          <c:showPercent val="0"/>
          <c:showBubbleSize val="0"/>
        </c:dLbls>
        <c:marker val="1"/>
        <c:smooth val="0"/>
        <c:axId val="1418724287"/>
        <c:axId val="1418728447"/>
      </c:lineChart>
      <c:dateAx>
        <c:axId val="1418724287"/>
        <c:scaling>
          <c:orientation val="minMax"/>
        </c:scaling>
        <c:delete val="0"/>
        <c:axPos val="b"/>
        <c:numFmt formatCode="mmm" sourceLinked="0"/>
        <c:majorTickMark val="out"/>
        <c:minorTickMark val="none"/>
        <c:tickLblPos val="nextTo"/>
        <c:spPr>
          <a:noFill/>
          <a:ln w="6350" cap="flat" cmpd="sng" algn="ctr">
            <a:solidFill>
              <a:schemeClr val="tx1">
                <a:tint val="75000"/>
              </a:schemeClr>
            </a:solidFill>
            <a:prstDash val="solid"/>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418728447"/>
        <c:crosses val="autoZero"/>
        <c:auto val="1"/>
        <c:lblOffset val="100"/>
        <c:baseTimeUnit val="days"/>
        <c:majorUnit val="1"/>
        <c:majorTimeUnit val="months"/>
      </c:dateAx>
      <c:valAx>
        <c:axId val="1418728447"/>
        <c:scaling>
          <c:orientation val="minMax"/>
        </c:scaling>
        <c:delete val="0"/>
        <c:axPos val="l"/>
        <c:numFmt formatCode="General" sourceLinked="1"/>
        <c:majorTickMark val="out"/>
        <c:minorTickMark val="none"/>
        <c:tickLblPos val="nextTo"/>
        <c:spPr>
          <a:noFill/>
          <a:ln w="6350" cap="flat" cmpd="sng" algn="ctr">
            <a:solidFill>
              <a:schemeClr val="bg1">
                <a:lumMod val="50000"/>
              </a:schemeClr>
            </a:solidFill>
            <a:prstDash val="solid"/>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418724287"/>
        <c:crosses val="autoZero"/>
        <c:crossBetween val="midCat"/>
      </c:valAx>
    </c:plotArea>
    <c:plotVisOnly val="1"/>
    <c:dispBlanksAs val="gap"/>
    <c:showDLblsOverMax val="0"/>
    <c:extLst/>
  </c:chart>
  <c:txPr>
    <a:bodyPr/>
    <a:lstStyle/>
    <a:p>
      <a:pPr>
        <a:defRPr/>
      </a:pPr>
      <a:endParaRPr lang="en-US"/>
    </a:p>
  </c:txPr>
  <c:printSettings>
    <c:headerFooter/>
    <c:pageMargins b="0.75" l="0.7" r="0.7" t="0.75" header="0.3" footer="0.3"/>
    <c:pageSetup/>
  </c:printSettings>
</c:chartSpace>
</file>

<file path=xl/charts/chart5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1"/>
    </mc:Choice>
    <mc:Fallback>
      <c:style val="1"/>
    </mc:Fallback>
  </mc:AlternateContent>
  <c:chart>
    <c:autoTitleDeleted val="1"/>
    <c:plotArea>
      <c:layout>
        <c:manualLayout>
          <c:layoutTarget val="inner"/>
          <c:xMode val="edge"/>
          <c:yMode val="edge"/>
          <c:x val="7.3680654974946316E-2"/>
          <c:y val="0.10640364691255698"/>
          <c:w val="0.8925963085259504"/>
          <c:h val="0.73552037574250584"/>
        </c:manualLayout>
      </c:layout>
      <c:lineChart>
        <c:grouping val="standard"/>
        <c:varyColors val="0"/>
        <c:ser>
          <c:idx val="2"/>
          <c:order val="0"/>
          <c:tx>
            <c:strRef>
              <c:f>'B1'!$C$3</c:f>
              <c:strCache>
                <c:ptCount val="1"/>
                <c:pt idx="0">
                  <c:v>Median</c:v>
                </c:pt>
              </c:strCache>
            </c:strRef>
          </c:tx>
          <c:spPr>
            <a:ln w="19050" cap="rnd" cmpd="sng" algn="ctr">
              <a:solidFill>
                <a:schemeClr val="dk1">
                  <a:tint val="75000"/>
                </a:schemeClr>
              </a:solidFill>
              <a:prstDash val="dash"/>
              <a:round/>
            </a:ln>
            <a:effectLst/>
          </c:spPr>
          <c:marker>
            <c:symbol val="none"/>
          </c:marker>
          <c:cat>
            <c:numRef>
              <c:f>[0]!B1_X</c:f>
              <c:numCache>
                <c:formatCode>dd\-mmm\-yyyy</c:formatCode>
                <c:ptCount val="112"/>
              </c:numCache>
            </c:numRef>
          </c:cat>
          <c:val>
            <c:numRef>
              <c:f>[0]!B1_Med</c:f>
              <c:numCache>
                <c:formatCode>0.0</c:formatCode>
                <c:ptCount val="112"/>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c:v>0</c:v>
                </c:pt>
                <c:pt idx="38">
                  <c:v>0</c:v>
                </c:pt>
                <c:pt idx="39">
                  <c:v>0</c:v>
                </c:pt>
                <c:pt idx="40">
                  <c:v>0</c:v>
                </c:pt>
                <c:pt idx="41">
                  <c:v>0</c:v>
                </c:pt>
                <c:pt idx="42">
                  <c:v>0</c:v>
                </c:pt>
                <c:pt idx="43">
                  <c:v>0</c:v>
                </c:pt>
                <c:pt idx="44">
                  <c:v>0</c:v>
                </c:pt>
                <c:pt idx="45">
                  <c:v>0</c:v>
                </c:pt>
                <c:pt idx="46">
                  <c:v>0</c:v>
                </c:pt>
                <c:pt idx="47">
                  <c:v>0</c:v>
                </c:pt>
                <c:pt idx="48">
                  <c:v>0</c:v>
                </c:pt>
                <c:pt idx="49">
                  <c:v>0</c:v>
                </c:pt>
                <c:pt idx="50">
                  <c:v>0</c:v>
                </c:pt>
                <c:pt idx="51">
                  <c:v>0</c:v>
                </c:pt>
                <c:pt idx="52">
                  <c:v>0</c:v>
                </c:pt>
                <c:pt idx="53">
                  <c:v>0</c:v>
                </c:pt>
                <c:pt idx="54">
                  <c:v>0</c:v>
                </c:pt>
                <c:pt idx="55">
                  <c:v>0</c:v>
                </c:pt>
                <c:pt idx="56">
                  <c:v>0</c:v>
                </c:pt>
                <c:pt idx="57">
                  <c:v>0</c:v>
                </c:pt>
                <c:pt idx="58">
                  <c:v>0</c:v>
                </c:pt>
                <c:pt idx="59">
                  <c:v>0</c:v>
                </c:pt>
                <c:pt idx="60">
                  <c:v>0</c:v>
                </c:pt>
                <c:pt idx="61">
                  <c:v>0</c:v>
                </c:pt>
                <c:pt idx="62">
                  <c:v>0</c:v>
                </c:pt>
                <c:pt idx="63">
                  <c:v>0</c:v>
                </c:pt>
                <c:pt idx="64">
                  <c:v>0</c:v>
                </c:pt>
                <c:pt idx="65">
                  <c:v>0</c:v>
                </c:pt>
                <c:pt idx="66">
                  <c:v>0</c:v>
                </c:pt>
                <c:pt idx="67">
                  <c:v>0</c:v>
                </c:pt>
                <c:pt idx="68">
                  <c:v>0</c:v>
                </c:pt>
                <c:pt idx="69">
                  <c:v>0</c:v>
                </c:pt>
                <c:pt idx="70">
                  <c:v>0</c:v>
                </c:pt>
                <c:pt idx="71">
                  <c:v>0</c:v>
                </c:pt>
                <c:pt idx="72">
                  <c:v>0</c:v>
                </c:pt>
                <c:pt idx="73">
                  <c:v>0</c:v>
                </c:pt>
                <c:pt idx="74">
                  <c:v>0</c:v>
                </c:pt>
                <c:pt idx="75">
                  <c:v>0</c:v>
                </c:pt>
                <c:pt idx="76">
                  <c:v>0</c:v>
                </c:pt>
                <c:pt idx="77">
                  <c:v>0</c:v>
                </c:pt>
                <c:pt idx="78">
                  <c:v>0</c:v>
                </c:pt>
                <c:pt idx="79">
                  <c:v>0</c:v>
                </c:pt>
                <c:pt idx="80">
                  <c:v>0</c:v>
                </c:pt>
                <c:pt idx="81">
                  <c:v>0</c:v>
                </c:pt>
                <c:pt idx="82">
                  <c:v>0</c:v>
                </c:pt>
                <c:pt idx="83">
                  <c:v>0</c:v>
                </c:pt>
                <c:pt idx="84">
                  <c:v>0</c:v>
                </c:pt>
                <c:pt idx="85">
                  <c:v>0</c:v>
                </c:pt>
                <c:pt idx="86">
                  <c:v>0</c:v>
                </c:pt>
                <c:pt idx="87">
                  <c:v>0</c:v>
                </c:pt>
                <c:pt idx="88">
                  <c:v>0</c:v>
                </c:pt>
                <c:pt idx="89">
                  <c:v>0</c:v>
                </c:pt>
                <c:pt idx="90">
                  <c:v>0</c:v>
                </c:pt>
                <c:pt idx="91">
                  <c:v>0</c:v>
                </c:pt>
                <c:pt idx="92">
                  <c:v>0</c:v>
                </c:pt>
                <c:pt idx="93">
                  <c:v>0</c:v>
                </c:pt>
                <c:pt idx="94">
                  <c:v>0</c:v>
                </c:pt>
                <c:pt idx="95">
                  <c:v>0</c:v>
                </c:pt>
                <c:pt idx="96">
                  <c:v>0</c:v>
                </c:pt>
                <c:pt idx="97">
                  <c:v>0</c:v>
                </c:pt>
                <c:pt idx="98">
                  <c:v>0</c:v>
                </c:pt>
                <c:pt idx="99">
                  <c:v>0</c:v>
                </c:pt>
                <c:pt idx="100">
                  <c:v>0</c:v>
                </c:pt>
                <c:pt idx="101">
                  <c:v>0</c:v>
                </c:pt>
                <c:pt idx="102">
                  <c:v>0</c:v>
                </c:pt>
                <c:pt idx="103">
                  <c:v>0</c:v>
                </c:pt>
                <c:pt idx="104">
                  <c:v>0</c:v>
                </c:pt>
                <c:pt idx="105">
                  <c:v>0</c:v>
                </c:pt>
                <c:pt idx="106">
                  <c:v>0</c:v>
                </c:pt>
                <c:pt idx="107">
                  <c:v>0</c:v>
                </c:pt>
                <c:pt idx="108">
                  <c:v>0</c:v>
                </c:pt>
                <c:pt idx="109">
                  <c:v>0</c:v>
                </c:pt>
                <c:pt idx="110">
                  <c:v>0</c:v>
                </c:pt>
                <c:pt idx="111">
                  <c:v>0</c:v>
                </c:pt>
              </c:numCache>
            </c:numRef>
          </c:val>
          <c:smooth val="0"/>
          <c:extLst>
            <c:ext xmlns:c16="http://schemas.microsoft.com/office/drawing/2014/chart" uri="{C3380CC4-5D6E-409C-BE32-E72D297353CC}">
              <c16:uniqueId val="{0000001D-6731-4138-94EA-51B98A096275}"/>
            </c:ext>
          </c:extLst>
        </c:ser>
        <c:ser>
          <c:idx val="1"/>
          <c:order val="1"/>
          <c:tx>
            <c:strRef>
              <c:f>'B1'!$B$3</c:f>
              <c:strCache>
                <c:ptCount val="1"/>
                <c:pt idx="0">
                  <c:v>Balancing Measure 1</c:v>
                </c:pt>
              </c:strCache>
            </c:strRef>
          </c:tx>
          <c:spPr>
            <a:ln w="19050" cap="rnd" cmpd="sng" algn="ctr">
              <a:solidFill>
                <a:schemeClr val="tx1"/>
              </a:solidFill>
              <a:prstDash val="solid"/>
              <a:round/>
            </a:ln>
            <a:effectLst/>
          </c:spPr>
          <c:marker>
            <c:symbol val="circle"/>
            <c:size val="6"/>
            <c:spPr>
              <a:solidFill>
                <a:schemeClr val="tx1"/>
              </a:solidFill>
              <a:ln w="6350" cap="flat" cmpd="sng" algn="ctr">
                <a:solidFill>
                  <a:schemeClr val="tx1"/>
                </a:solidFill>
                <a:prstDash val="solid"/>
                <a:round/>
              </a:ln>
              <a:effectLst/>
            </c:spPr>
          </c:marker>
          <c:cat>
            <c:numRef>
              <c:f>[0]!B1_X</c:f>
              <c:numCache>
                <c:formatCode>dd\-mmm\-yyyy</c:formatCode>
                <c:ptCount val="112"/>
              </c:numCache>
            </c:numRef>
          </c:cat>
          <c:val>
            <c:numRef>
              <c:f>[0]!B1_Y</c:f>
              <c:numCache>
                <c:formatCode>0.0</c:formatCode>
                <c:ptCount val="112"/>
              </c:numCache>
            </c:numRef>
          </c:val>
          <c:smooth val="0"/>
          <c:extLst>
            <c:ext xmlns:c16="http://schemas.microsoft.com/office/drawing/2014/chart" uri="{C3380CC4-5D6E-409C-BE32-E72D297353CC}">
              <c16:uniqueId val="{0000001F-6731-4138-94EA-51B98A096275}"/>
            </c:ext>
          </c:extLst>
        </c:ser>
        <c:dLbls>
          <c:showLegendKey val="0"/>
          <c:showVal val="0"/>
          <c:showCatName val="0"/>
          <c:showSerName val="0"/>
          <c:showPercent val="0"/>
          <c:showBubbleSize val="0"/>
        </c:dLbls>
        <c:smooth val="0"/>
        <c:axId val="1253969471"/>
        <c:axId val="1253964063"/>
      </c:lineChart>
      <c:catAx>
        <c:axId val="1253969471"/>
        <c:scaling>
          <c:orientation val="minMax"/>
        </c:scaling>
        <c:delete val="0"/>
        <c:axPos val="b"/>
        <c:numFmt formatCode="mmm\ dd" sourceLinked="0"/>
        <c:majorTickMark val="out"/>
        <c:minorTickMark val="none"/>
        <c:tickLblPos val="nextTo"/>
        <c:spPr>
          <a:noFill/>
          <a:ln w="9525" cap="flat" cmpd="sng" algn="ctr">
            <a:solidFill>
              <a:schemeClr val="bg1">
                <a:lumMod val="50000"/>
              </a:schemeClr>
            </a:solidFill>
            <a:prstDash val="solid"/>
            <a:round/>
          </a:ln>
          <a:effectLst/>
        </c:spPr>
        <c:txPr>
          <a:bodyPr rot="-600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crossAx val="1253964063"/>
        <c:crosses val="autoZero"/>
        <c:auto val="1"/>
        <c:lblAlgn val="ctr"/>
        <c:lblOffset val="100"/>
        <c:noMultiLvlLbl val="1"/>
      </c:catAx>
      <c:valAx>
        <c:axId val="1253964063"/>
        <c:scaling>
          <c:orientation val="minMax"/>
        </c:scaling>
        <c:delete val="0"/>
        <c:axPos val="l"/>
        <c:numFmt formatCode="0.0" sourceLinked="1"/>
        <c:majorTickMark val="out"/>
        <c:minorTickMark val="none"/>
        <c:tickLblPos val="nextTo"/>
        <c:spPr>
          <a:noFill/>
          <a:ln w="6350" cap="flat" cmpd="sng" algn="ctr">
            <a:solidFill>
              <a:schemeClr val="bg1">
                <a:lumMod val="50000"/>
              </a:schemeClr>
            </a:solidFill>
            <a:prstDash val="solid"/>
            <a:round/>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en-US"/>
          </a:p>
        </c:txPr>
        <c:crossAx val="1253969471"/>
        <c:crosses val="autoZero"/>
        <c:crossBetween val="midCat"/>
      </c:valAx>
      <c:spPr>
        <a:solidFill>
          <a:schemeClr val="bg1"/>
        </a:solid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bg1">
          <a:lumMod val="50000"/>
        </a:schemeClr>
      </a:solidFill>
      <a:prstDash val="solid"/>
      <a:round/>
    </a:ln>
    <a:effectLst/>
  </c:spPr>
  <c:txPr>
    <a:bodyPr/>
    <a:lstStyle/>
    <a:p>
      <a:pPr>
        <a:defRPr/>
      </a:pPr>
      <a:endParaRPr lang="en-US"/>
    </a:p>
  </c:txPr>
  <c:printSettings>
    <c:headerFooter/>
    <c:pageMargins b="0.75" l="0.7" r="0.7" t="0.75" header="0.3" footer="0.3"/>
    <c:pageSetup/>
  </c:printSettings>
</c:chartSpace>
</file>

<file path=xl/charts/chart5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1"/>
    </mc:Choice>
    <mc:Fallback>
      <c:style val="1"/>
    </mc:Fallback>
  </mc:AlternateContent>
  <c:chart>
    <c:autoTitleDeleted val="1"/>
    <c:plotArea>
      <c:layout>
        <c:manualLayout>
          <c:layoutTarget val="inner"/>
          <c:xMode val="edge"/>
          <c:yMode val="edge"/>
          <c:x val="7.3680654974946316E-2"/>
          <c:y val="0.10640364691255698"/>
          <c:w val="0.8925963085259504"/>
          <c:h val="0.73552037574250584"/>
        </c:manualLayout>
      </c:layout>
      <c:lineChart>
        <c:grouping val="standard"/>
        <c:varyColors val="0"/>
        <c:ser>
          <c:idx val="2"/>
          <c:order val="0"/>
          <c:tx>
            <c:strRef>
              <c:f>'B2'!$C$3</c:f>
              <c:strCache>
                <c:ptCount val="1"/>
                <c:pt idx="0">
                  <c:v>Median</c:v>
                </c:pt>
              </c:strCache>
            </c:strRef>
          </c:tx>
          <c:spPr>
            <a:ln w="19050" cap="rnd" cmpd="sng" algn="ctr">
              <a:solidFill>
                <a:schemeClr val="dk1">
                  <a:tint val="75000"/>
                </a:schemeClr>
              </a:solidFill>
              <a:prstDash val="dash"/>
              <a:round/>
            </a:ln>
            <a:effectLst/>
          </c:spPr>
          <c:marker>
            <c:symbol val="none"/>
          </c:marker>
          <c:cat>
            <c:numRef>
              <c:f>[0]!B2_X</c:f>
              <c:numCache>
                <c:formatCode>dd\-mmm\-yyyy</c:formatCode>
                <c:ptCount val="112"/>
              </c:numCache>
            </c:numRef>
          </c:cat>
          <c:val>
            <c:numRef>
              <c:f>[0]!B2_Med</c:f>
              <c:numCache>
                <c:formatCode>0.0</c:formatCode>
                <c:ptCount val="112"/>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c:v>0</c:v>
                </c:pt>
                <c:pt idx="38">
                  <c:v>0</c:v>
                </c:pt>
                <c:pt idx="39">
                  <c:v>0</c:v>
                </c:pt>
                <c:pt idx="40">
                  <c:v>0</c:v>
                </c:pt>
                <c:pt idx="41">
                  <c:v>0</c:v>
                </c:pt>
                <c:pt idx="42">
                  <c:v>0</c:v>
                </c:pt>
                <c:pt idx="43">
                  <c:v>0</c:v>
                </c:pt>
                <c:pt idx="44">
                  <c:v>0</c:v>
                </c:pt>
                <c:pt idx="45">
                  <c:v>0</c:v>
                </c:pt>
                <c:pt idx="46">
                  <c:v>0</c:v>
                </c:pt>
                <c:pt idx="47">
                  <c:v>0</c:v>
                </c:pt>
                <c:pt idx="48">
                  <c:v>0</c:v>
                </c:pt>
                <c:pt idx="49">
                  <c:v>0</c:v>
                </c:pt>
                <c:pt idx="50">
                  <c:v>0</c:v>
                </c:pt>
                <c:pt idx="51">
                  <c:v>0</c:v>
                </c:pt>
                <c:pt idx="52">
                  <c:v>0</c:v>
                </c:pt>
                <c:pt idx="53">
                  <c:v>0</c:v>
                </c:pt>
                <c:pt idx="54">
                  <c:v>0</c:v>
                </c:pt>
                <c:pt idx="55">
                  <c:v>0</c:v>
                </c:pt>
                <c:pt idx="56">
                  <c:v>0</c:v>
                </c:pt>
                <c:pt idx="57">
                  <c:v>0</c:v>
                </c:pt>
                <c:pt idx="58">
                  <c:v>0</c:v>
                </c:pt>
                <c:pt idx="59">
                  <c:v>0</c:v>
                </c:pt>
                <c:pt idx="60">
                  <c:v>0</c:v>
                </c:pt>
                <c:pt idx="61">
                  <c:v>0</c:v>
                </c:pt>
                <c:pt idx="62">
                  <c:v>0</c:v>
                </c:pt>
                <c:pt idx="63">
                  <c:v>0</c:v>
                </c:pt>
                <c:pt idx="64">
                  <c:v>0</c:v>
                </c:pt>
                <c:pt idx="65">
                  <c:v>0</c:v>
                </c:pt>
                <c:pt idx="66">
                  <c:v>0</c:v>
                </c:pt>
                <c:pt idx="67">
                  <c:v>0</c:v>
                </c:pt>
                <c:pt idx="68">
                  <c:v>0</c:v>
                </c:pt>
                <c:pt idx="69">
                  <c:v>0</c:v>
                </c:pt>
                <c:pt idx="70">
                  <c:v>0</c:v>
                </c:pt>
                <c:pt idx="71">
                  <c:v>0</c:v>
                </c:pt>
                <c:pt idx="72">
                  <c:v>0</c:v>
                </c:pt>
                <c:pt idx="73">
                  <c:v>0</c:v>
                </c:pt>
                <c:pt idx="74">
                  <c:v>0</c:v>
                </c:pt>
                <c:pt idx="75">
                  <c:v>0</c:v>
                </c:pt>
                <c:pt idx="76">
                  <c:v>0</c:v>
                </c:pt>
                <c:pt idx="77">
                  <c:v>0</c:v>
                </c:pt>
                <c:pt idx="78">
                  <c:v>0</c:v>
                </c:pt>
                <c:pt idx="79">
                  <c:v>0</c:v>
                </c:pt>
                <c:pt idx="80">
                  <c:v>0</c:v>
                </c:pt>
                <c:pt idx="81">
                  <c:v>0</c:v>
                </c:pt>
                <c:pt idx="82">
                  <c:v>0</c:v>
                </c:pt>
                <c:pt idx="83">
                  <c:v>0</c:v>
                </c:pt>
                <c:pt idx="84">
                  <c:v>0</c:v>
                </c:pt>
                <c:pt idx="85">
                  <c:v>0</c:v>
                </c:pt>
                <c:pt idx="86">
                  <c:v>0</c:v>
                </c:pt>
                <c:pt idx="87">
                  <c:v>0</c:v>
                </c:pt>
                <c:pt idx="88">
                  <c:v>0</c:v>
                </c:pt>
                <c:pt idx="89">
                  <c:v>0</c:v>
                </c:pt>
                <c:pt idx="90">
                  <c:v>0</c:v>
                </c:pt>
                <c:pt idx="91">
                  <c:v>0</c:v>
                </c:pt>
                <c:pt idx="92">
                  <c:v>0</c:v>
                </c:pt>
                <c:pt idx="93">
                  <c:v>0</c:v>
                </c:pt>
                <c:pt idx="94">
                  <c:v>0</c:v>
                </c:pt>
                <c:pt idx="95">
                  <c:v>0</c:v>
                </c:pt>
                <c:pt idx="96">
                  <c:v>0</c:v>
                </c:pt>
                <c:pt idx="97">
                  <c:v>0</c:v>
                </c:pt>
                <c:pt idx="98">
                  <c:v>0</c:v>
                </c:pt>
                <c:pt idx="99">
                  <c:v>0</c:v>
                </c:pt>
                <c:pt idx="100">
                  <c:v>0</c:v>
                </c:pt>
                <c:pt idx="101">
                  <c:v>0</c:v>
                </c:pt>
                <c:pt idx="102">
                  <c:v>0</c:v>
                </c:pt>
                <c:pt idx="103">
                  <c:v>0</c:v>
                </c:pt>
                <c:pt idx="104">
                  <c:v>0</c:v>
                </c:pt>
                <c:pt idx="105">
                  <c:v>0</c:v>
                </c:pt>
                <c:pt idx="106">
                  <c:v>0</c:v>
                </c:pt>
                <c:pt idx="107">
                  <c:v>0</c:v>
                </c:pt>
                <c:pt idx="108">
                  <c:v>0</c:v>
                </c:pt>
                <c:pt idx="109">
                  <c:v>0</c:v>
                </c:pt>
                <c:pt idx="110">
                  <c:v>0</c:v>
                </c:pt>
                <c:pt idx="111">
                  <c:v>0</c:v>
                </c:pt>
              </c:numCache>
            </c:numRef>
          </c:val>
          <c:smooth val="0"/>
          <c:extLst>
            <c:ext xmlns:c16="http://schemas.microsoft.com/office/drawing/2014/chart" uri="{C3380CC4-5D6E-409C-BE32-E72D297353CC}">
              <c16:uniqueId val="{00000001-E135-4953-8B80-BC4C5D3D39AE}"/>
            </c:ext>
          </c:extLst>
        </c:ser>
        <c:ser>
          <c:idx val="1"/>
          <c:order val="1"/>
          <c:tx>
            <c:strRef>
              <c:f>'B2'!$B$3</c:f>
              <c:strCache>
                <c:ptCount val="1"/>
                <c:pt idx="0">
                  <c:v>Balancing Measure 2</c:v>
                </c:pt>
              </c:strCache>
            </c:strRef>
          </c:tx>
          <c:spPr>
            <a:ln w="19050" cap="rnd" cmpd="sng" algn="ctr">
              <a:solidFill>
                <a:schemeClr val="tx1"/>
              </a:solidFill>
              <a:prstDash val="solid"/>
              <a:round/>
            </a:ln>
            <a:effectLst/>
          </c:spPr>
          <c:marker>
            <c:symbol val="circle"/>
            <c:size val="6"/>
            <c:spPr>
              <a:solidFill>
                <a:schemeClr val="tx1"/>
              </a:solidFill>
              <a:ln w="6350" cap="flat" cmpd="sng" algn="ctr">
                <a:solidFill>
                  <a:schemeClr val="tx1"/>
                </a:solidFill>
                <a:prstDash val="solid"/>
                <a:round/>
              </a:ln>
              <a:effectLst/>
            </c:spPr>
          </c:marker>
          <c:cat>
            <c:numRef>
              <c:f>[0]!B2_X</c:f>
              <c:numCache>
                <c:formatCode>dd\-mmm\-yyyy</c:formatCode>
                <c:ptCount val="112"/>
              </c:numCache>
            </c:numRef>
          </c:cat>
          <c:val>
            <c:numRef>
              <c:f>[0]!B2_Y</c:f>
              <c:numCache>
                <c:formatCode>0.0</c:formatCode>
                <c:ptCount val="112"/>
              </c:numCache>
            </c:numRef>
          </c:val>
          <c:smooth val="0"/>
          <c:extLst>
            <c:ext xmlns:c16="http://schemas.microsoft.com/office/drawing/2014/chart" uri="{C3380CC4-5D6E-409C-BE32-E72D297353CC}">
              <c16:uniqueId val="{00000003-E135-4953-8B80-BC4C5D3D39AE}"/>
            </c:ext>
          </c:extLst>
        </c:ser>
        <c:dLbls>
          <c:showLegendKey val="0"/>
          <c:showVal val="0"/>
          <c:showCatName val="0"/>
          <c:showSerName val="0"/>
          <c:showPercent val="0"/>
          <c:showBubbleSize val="0"/>
        </c:dLbls>
        <c:smooth val="0"/>
        <c:axId val="1253969471"/>
        <c:axId val="1253964063"/>
      </c:lineChart>
      <c:catAx>
        <c:axId val="1253969471"/>
        <c:scaling>
          <c:orientation val="minMax"/>
        </c:scaling>
        <c:delete val="0"/>
        <c:axPos val="b"/>
        <c:numFmt formatCode="mmm\ dd" sourceLinked="0"/>
        <c:majorTickMark val="out"/>
        <c:minorTickMark val="none"/>
        <c:tickLblPos val="nextTo"/>
        <c:spPr>
          <a:noFill/>
          <a:ln w="9525" cap="flat" cmpd="sng" algn="ctr">
            <a:solidFill>
              <a:schemeClr val="bg1">
                <a:lumMod val="50000"/>
              </a:schemeClr>
            </a:solidFill>
            <a:prstDash val="solid"/>
            <a:round/>
          </a:ln>
          <a:effectLst/>
        </c:spPr>
        <c:txPr>
          <a:bodyPr rot="-600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crossAx val="1253964063"/>
        <c:crosses val="autoZero"/>
        <c:auto val="1"/>
        <c:lblAlgn val="ctr"/>
        <c:lblOffset val="100"/>
        <c:noMultiLvlLbl val="1"/>
      </c:catAx>
      <c:valAx>
        <c:axId val="1253964063"/>
        <c:scaling>
          <c:orientation val="minMax"/>
        </c:scaling>
        <c:delete val="0"/>
        <c:axPos val="l"/>
        <c:numFmt formatCode="0.0" sourceLinked="1"/>
        <c:majorTickMark val="out"/>
        <c:minorTickMark val="none"/>
        <c:tickLblPos val="nextTo"/>
        <c:spPr>
          <a:noFill/>
          <a:ln w="6350" cap="flat" cmpd="sng" algn="ctr">
            <a:solidFill>
              <a:schemeClr val="bg1">
                <a:lumMod val="50000"/>
              </a:schemeClr>
            </a:solidFill>
            <a:prstDash val="solid"/>
            <a:round/>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en-US"/>
          </a:p>
        </c:txPr>
        <c:crossAx val="1253969471"/>
        <c:crosses val="autoZero"/>
        <c:crossBetween val="midCat"/>
      </c:valAx>
    </c:plotArea>
    <c:plotVisOnly val="1"/>
    <c:dispBlanksAs val="gap"/>
    <c:showDLblsOverMax val="0"/>
    <c:extLst/>
  </c:chart>
  <c:spPr>
    <a:solidFill>
      <a:schemeClr val="bg1"/>
    </a:solidFill>
    <a:ln w="9525" cap="flat" cmpd="sng" algn="ctr">
      <a:solidFill>
        <a:schemeClr val="bg1">
          <a:lumMod val="50000"/>
        </a:schemeClr>
      </a:solidFill>
      <a:prstDash val="solid"/>
      <a:round/>
    </a:ln>
    <a:effectLst/>
  </c:spPr>
  <c:txPr>
    <a:bodyPr/>
    <a:lstStyle/>
    <a:p>
      <a:pPr>
        <a:defRPr/>
      </a:pPr>
      <a:endParaRPr lang="en-US"/>
    </a:p>
  </c:txPr>
  <c:printSettings>
    <c:headerFooter/>
    <c:pageMargins b="0.75" l="0.7" r="0.7" t="0.75" header="0.3" footer="0.3"/>
    <c:pageSetup/>
  </c:printSettings>
</c:chartSpace>
</file>

<file path=xl/charts/chart5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1"/>
    </mc:Choice>
    <mc:Fallback>
      <c:style val="1"/>
    </mc:Fallback>
  </mc:AlternateContent>
  <c:chart>
    <c:autoTitleDeleted val="1"/>
    <c:plotArea>
      <c:layout>
        <c:manualLayout>
          <c:layoutTarget val="inner"/>
          <c:xMode val="edge"/>
          <c:yMode val="edge"/>
          <c:x val="7.3680654974946316E-2"/>
          <c:y val="0.10640364691255698"/>
          <c:w val="0.8925963085259504"/>
          <c:h val="0.73552037574250584"/>
        </c:manualLayout>
      </c:layout>
      <c:lineChart>
        <c:grouping val="standard"/>
        <c:varyColors val="0"/>
        <c:ser>
          <c:idx val="2"/>
          <c:order val="0"/>
          <c:tx>
            <c:strRef>
              <c:f>'B3'!$C$3</c:f>
              <c:strCache>
                <c:ptCount val="1"/>
                <c:pt idx="0">
                  <c:v>Median</c:v>
                </c:pt>
              </c:strCache>
            </c:strRef>
          </c:tx>
          <c:spPr>
            <a:ln w="19050" cap="rnd" cmpd="sng" algn="ctr">
              <a:solidFill>
                <a:schemeClr val="dk1">
                  <a:tint val="75000"/>
                </a:schemeClr>
              </a:solidFill>
              <a:prstDash val="dash"/>
              <a:round/>
            </a:ln>
            <a:effectLst/>
          </c:spPr>
          <c:marker>
            <c:symbol val="none"/>
          </c:marker>
          <c:cat>
            <c:numRef>
              <c:f>[0]!B3_X</c:f>
              <c:numCache>
                <c:formatCode>dd\-mmm\-yyyy</c:formatCode>
                <c:ptCount val="112"/>
              </c:numCache>
            </c:numRef>
          </c:cat>
          <c:val>
            <c:numRef>
              <c:f>[0]!B3_Med</c:f>
              <c:numCache>
                <c:formatCode>0.0</c:formatCode>
                <c:ptCount val="112"/>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c:v>0</c:v>
                </c:pt>
                <c:pt idx="38">
                  <c:v>0</c:v>
                </c:pt>
                <c:pt idx="39">
                  <c:v>0</c:v>
                </c:pt>
                <c:pt idx="40">
                  <c:v>0</c:v>
                </c:pt>
                <c:pt idx="41">
                  <c:v>0</c:v>
                </c:pt>
                <c:pt idx="42">
                  <c:v>0</c:v>
                </c:pt>
                <c:pt idx="43">
                  <c:v>0</c:v>
                </c:pt>
                <c:pt idx="44">
                  <c:v>0</c:v>
                </c:pt>
                <c:pt idx="45">
                  <c:v>0</c:v>
                </c:pt>
                <c:pt idx="46">
                  <c:v>0</c:v>
                </c:pt>
                <c:pt idx="47">
                  <c:v>0</c:v>
                </c:pt>
                <c:pt idx="48">
                  <c:v>0</c:v>
                </c:pt>
                <c:pt idx="49">
                  <c:v>0</c:v>
                </c:pt>
                <c:pt idx="50">
                  <c:v>0</c:v>
                </c:pt>
                <c:pt idx="51">
                  <c:v>0</c:v>
                </c:pt>
                <c:pt idx="52">
                  <c:v>0</c:v>
                </c:pt>
                <c:pt idx="53">
                  <c:v>0</c:v>
                </c:pt>
                <c:pt idx="54">
                  <c:v>0</c:v>
                </c:pt>
                <c:pt idx="55">
                  <c:v>0</c:v>
                </c:pt>
                <c:pt idx="56">
                  <c:v>0</c:v>
                </c:pt>
                <c:pt idx="57">
                  <c:v>0</c:v>
                </c:pt>
                <c:pt idx="58">
                  <c:v>0</c:v>
                </c:pt>
                <c:pt idx="59">
                  <c:v>0</c:v>
                </c:pt>
                <c:pt idx="60">
                  <c:v>0</c:v>
                </c:pt>
                <c:pt idx="61">
                  <c:v>0</c:v>
                </c:pt>
                <c:pt idx="62">
                  <c:v>0</c:v>
                </c:pt>
                <c:pt idx="63">
                  <c:v>0</c:v>
                </c:pt>
                <c:pt idx="64">
                  <c:v>0</c:v>
                </c:pt>
                <c:pt idx="65">
                  <c:v>0</c:v>
                </c:pt>
                <c:pt idx="66">
                  <c:v>0</c:v>
                </c:pt>
                <c:pt idx="67">
                  <c:v>0</c:v>
                </c:pt>
                <c:pt idx="68">
                  <c:v>0</c:v>
                </c:pt>
                <c:pt idx="69">
                  <c:v>0</c:v>
                </c:pt>
                <c:pt idx="70">
                  <c:v>0</c:v>
                </c:pt>
                <c:pt idx="71">
                  <c:v>0</c:v>
                </c:pt>
                <c:pt idx="72">
                  <c:v>0</c:v>
                </c:pt>
                <c:pt idx="73">
                  <c:v>0</c:v>
                </c:pt>
                <c:pt idx="74">
                  <c:v>0</c:v>
                </c:pt>
                <c:pt idx="75">
                  <c:v>0</c:v>
                </c:pt>
                <c:pt idx="76">
                  <c:v>0</c:v>
                </c:pt>
                <c:pt idx="77">
                  <c:v>0</c:v>
                </c:pt>
                <c:pt idx="78">
                  <c:v>0</c:v>
                </c:pt>
                <c:pt idx="79">
                  <c:v>0</c:v>
                </c:pt>
                <c:pt idx="80">
                  <c:v>0</c:v>
                </c:pt>
                <c:pt idx="81">
                  <c:v>0</c:v>
                </c:pt>
                <c:pt idx="82">
                  <c:v>0</c:v>
                </c:pt>
                <c:pt idx="83">
                  <c:v>0</c:v>
                </c:pt>
                <c:pt idx="84">
                  <c:v>0</c:v>
                </c:pt>
                <c:pt idx="85">
                  <c:v>0</c:v>
                </c:pt>
                <c:pt idx="86">
                  <c:v>0</c:v>
                </c:pt>
                <c:pt idx="87">
                  <c:v>0</c:v>
                </c:pt>
                <c:pt idx="88">
                  <c:v>0</c:v>
                </c:pt>
                <c:pt idx="89">
                  <c:v>0</c:v>
                </c:pt>
                <c:pt idx="90">
                  <c:v>0</c:v>
                </c:pt>
                <c:pt idx="91">
                  <c:v>0</c:v>
                </c:pt>
                <c:pt idx="92">
                  <c:v>0</c:v>
                </c:pt>
                <c:pt idx="93">
                  <c:v>0</c:v>
                </c:pt>
                <c:pt idx="94">
                  <c:v>0</c:v>
                </c:pt>
                <c:pt idx="95">
                  <c:v>0</c:v>
                </c:pt>
                <c:pt idx="96">
                  <c:v>0</c:v>
                </c:pt>
                <c:pt idx="97">
                  <c:v>0</c:v>
                </c:pt>
                <c:pt idx="98">
                  <c:v>0</c:v>
                </c:pt>
                <c:pt idx="99">
                  <c:v>0</c:v>
                </c:pt>
                <c:pt idx="100">
                  <c:v>0</c:v>
                </c:pt>
                <c:pt idx="101">
                  <c:v>0</c:v>
                </c:pt>
                <c:pt idx="102">
                  <c:v>0</c:v>
                </c:pt>
                <c:pt idx="103">
                  <c:v>0</c:v>
                </c:pt>
                <c:pt idx="104">
                  <c:v>0</c:v>
                </c:pt>
                <c:pt idx="105">
                  <c:v>0</c:v>
                </c:pt>
                <c:pt idx="106">
                  <c:v>0</c:v>
                </c:pt>
                <c:pt idx="107">
                  <c:v>0</c:v>
                </c:pt>
                <c:pt idx="108">
                  <c:v>0</c:v>
                </c:pt>
                <c:pt idx="109">
                  <c:v>0</c:v>
                </c:pt>
                <c:pt idx="110">
                  <c:v>0</c:v>
                </c:pt>
                <c:pt idx="111">
                  <c:v>0</c:v>
                </c:pt>
              </c:numCache>
            </c:numRef>
          </c:val>
          <c:smooth val="0"/>
          <c:extLst>
            <c:ext xmlns:c16="http://schemas.microsoft.com/office/drawing/2014/chart" uri="{C3380CC4-5D6E-409C-BE32-E72D297353CC}">
              <c16:uniqueId val="{00000001-3E1B-45CF-AF4B-770624912F0A}"/>
            </c:ext>
          </c:extLst>
        </c:ser>
        <c:ser>
          <c:idx val="1"/>
          <c:order val="1"/>
          <c:tx>
            <c:strRef>
              <c:f>'B3'!$B$3</c:f>
              <c:strCache>
                <c:ptCount val="1"/>
                <c:pt idx="0">
                  <c:v>Balancing Measure 3</c:v>
                </c:pt>
              </c:strCache>
            </c:strRef>
          </c:tx>
          <c:spPr>
            <a:ln w="19050" cap="rnd" cmpd="sng" algn="ctr">
              <a:solidFill>
                <a:schemeClr val="tx1"/>
              </a:solidFill>
              <a:prstDash val="solid"/>
              <a:round/>
            </a:ln>
            <a:effectLst/>
          </c:spPr>
          <c:marker>
            <c:symbol val="circle"/>
            <c:size val="6"/>
            <c:spPr>
              <a:solidFill>
                <a:schemeClr val="tx1"/>
              </a:solidFill>
              <a:ln w="6350" cap="flat" cmpd="sng" algn="ctr">
                <a:solidFill>
                  <a:schemeClr val="tx1"/>
                </a:solidFill>
                <a:prstDash val="solid"/>
                <a:round/>
              </a:ln>
              <a:effectLst/>
            </c:spPr>
          </c:marker>
          <c:cat>
            <c:numRef>
              <c:f>[0]!B3_X</c:f>
              <c:numCache>
                <c:formatCode>dd\-mmm\-yyyy</c:formatCode>
                <c:ptCount val="112"/>
              </c:numCache>
            </c:numRef>
          </c:cat>
          <c:val>
            <c:numRef>
              <c:f>[0]!B3_Y</c:f>
              <c:numCache>
                <c:formatCode>0.0</c:formatCode>
                <c:ptCount val="112"/>
              </c:numCache>
            </c:numRef>
          </c:val>
          <c:smooth val="0"/>
          <c:extLst>
            <c:ext xmlns:c16="http://schemas.microsoft.com/office/drawing/2014/chart" uri="{C3380CC4-5D6E-409C-BE32-E72D297353CC}">
              <c16:uniqueId val="{00000003-3E1B-45CF-AF4B-770624912F0A}"/>
            </c:ext>
          </c:extLst>
        </c:ser>
        <c:dLbls>
          <c:showLegendKey val="0"/>
          <c:showVal val="0"/>
          <c:showCatName val="0"/>
          <c:showSerName val="0"/>
          <c:showPercent val="0"/>
          <c:showBubbleSize val="0"/>
        </c:dLbls>
        <c:smooth val="0"/>
        <c:axId val="1253969471"/>
        <c:axId val="1253964063"/>
      </c:lineChart>
      <c:catAx>
        <c:axId val="1253969471"/>
        <c:scaling>
          <c:orientation val="minMax"/>
        </c:scaling>
        <c:delete val="0"/>
        <c:axPos val="b"/>
        <c:numFmt formatCode="mmm\ dd" sourceLinked="0"/>
        <c:majorTickMark val="out"/>
        <c:minorTickMark val="none"/>
        <c:tickLblPos val="nextTo"/>
        <c:spPr>
          <a:noFill/>
          <a:ln w="9525" cap="flat" cmpd="sng" algn="ctr">
            <a:solidFill>
              <a:schemeClr val="bg1">
                <a:lumMod val="50000"/>
              </a:schemeClr>
            </a:solidFill>
            <a:prstDash val="solid"/>
            <a:round/>
          </a:ln>
          <a:effectLst/>
        </c:spPr>
        <c:txPr>
          <a:bodyPr rot="-600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crossAx val="1253964063"/>
        <c:crosses val="autoZero"/>
        <c:auto val="1"/>
        <c:lblAlgn val="ctr"/>
        <c:lblOffset val="100"/>
        <c:noMultiLvlLbl val="1"/>
      </c:catAx>
      <c:valAx>
        <c:axId val="1253964063"/>
        <c:scaling>
          <c:orientation val="minMax"/>
        </c:scaling>
        <c:delete val="0"/>
        <c:axPos val="l"/>
        <c:numFmt formatCode="0.0" sourceLinked="1"/>
        <c:majorTickMark val="out"/>
        <c:minorTickMark val="none"/>
        <c:tickLblPos val="nextTo"/>
        <c:spPr>
          <a:noFill/>
          <a:ln w="6350" cap="flat" cmpd="sng" algn="ctr">
            <a:solidFill>
              <a:schemeClr val="bg1">
                <a:lumMod val="50000"/>
              </a:schemeClr>
            </a:solidFill>
            <a:prstDash val="solid"/>
            <a:round/>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en-US"/>
          </a:p>
        </c:txPr>
        <c:crossAx val="1253969471"/>
        <c:crosses val="autoZero"/>
        <c:crossBetween val="midCat"/>
      </c:valAx>
    </c:plotArea>
    <c:plotVisOnly val="1"/>
    <c:dispBlanksAs val="gap"/>
    <c:showDLblsOverMax val="0"/>
    <c:extLst/>
  </c:chart>
  <c:spPr>
    <a:solidFill>
      <a:schemeClr val="bg1"/>
    </a:solidFill>
    <a:ln w="9525" cap="flat" cmpd="sng" algn="ctr">
      <a:solidFill>
        <a:schemeClr val="bg1">
          <a:lumMod val="50000"/>
        </a:schemeClr>
      </a:solidFill>
      <a:prstDash val="solid"/>
      <a:round/>
    </a:ln>
    <a:effectLst/>
  </c:spPr>
  <c:txPr>
    <a:bodyPr/>
    <a:lstStyle/>
    <a:p>
      <a:pPr>
        <a:defRPr/>
      </a:pPr>
      <a:endParaRPr lang="en-US"/>
    </a:p>
  </c:txPr>
  <c:printSettings>
    <c:headerFooter/>
    <c:pageMargins b="0.75" l="0.7" r="0.7" t="0.75" header="0.3" footer="0.3"/>
    <c:pageSetup/>
  </c:printSettings>
</c:chartSpace>
</file>

<file path=xl/charts/chart5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5.6480343847394282E-2"/>
          <c:y val="0.11892172301991663"/>
          <c:w val="0.92266657869663338"/>
          <c:h val="0.76826740775050173"/>
        </c:manualLayout>
      </c:layout>
      <c:barChart>
        <c:barDir val="col"/>
        <c:grouping val="clustered"/>
        <c:varyColors val="0"/>
        <c:ser>
          <c:idx val="0"/>
          <c:order val="0"/>
          <c:tx>
            <c:strRef>
              <c:f>FrequencyPlot!$B$3</c:f>
              <c:strCache>
                <c:ptCount val="1"/>
                <c:pt idx="0">
                  <c:v>Frequency</c:v>
                </c:pt>
              </c:strCache>
            </c:strRef>
          </c:tx>
          <c:spPr>
            <a:solidFill>
              <a:schemeClr val="accent5"/>
            </a:solidFill>
            <a:ln>
              <a:solidFill>
                <a:schemeClr val="bg1"/>
              </a:solidFill>
            </a:ln>
            <a:effectLst/>
          </c:spPr>
          <c:invertIfNegative val="0"/>
          <c:cat>
            <c:strRef>
              <c:f>FrequencyPlot!$A$4:$A$13</c:f>
              <c:strCache>
                <c:ptCount val="10"/>
                <c:pt idx="0">
                  <c:v>0-10</c:v>
                </c:pt>
                <c:pt idx="1">
                  <c:v>11-20</c:v>
                </c:pt>
                <c:pt idx="2">
                  <c:v>21-30</c:v>
                </c:pt>
                <c:pt idx="3">
                  <c:v>31-40</c:v>
                </c:pt>
                <c:pt idx="4">
                  <c:v>41-50</c:v>
                </c:pt>
                <c:pt idx="5">
                  <c:v>51-60</c:v>
                </c:pt>
                <c:pt idx="6">
                  <c:v>61-70</c:v>
                </c:pt>
                <c:pt idx="7">
                  <c:v>71-80</c:v>
                </c:pt>
                <c:pt idx="8">
                  <c:v>81-90</c:v>
                </c:pt>
                <c:pt idx="9">
                  <c:v>&gt;90</c:v>
                </c:pt>
              </c:strCache>
            </c:strRef>
          </c:cat>
          <c:val>
            <c:numRef>
              <c:f>FrequencyPlot!$B$4:$B$13</c:f>
              <c:numCache>
                <c:formatCode>General</c:formatCode>
                <c:ptCount val="10"/>
                <c:pt idx="0">
                  <c:v>10</c:v>
                </c:pt>
                <c:pt idx="1">
                  <c:v>15</c:v>
                </c:pt>
                <c:pt idx="2">
                  <c:v>31</c:v>
                </c:pt>
                <c:pt idx="3">
                  <c:v>42</c:v>
                </c:pt>
                <c:pt idx="4">
                  <c:v>58</c:v>
                </c:pt>
                <c:pt idx="5">
                  <c:v>69</c:v>
                </c:pt>
                <c:pt idx="6">
                  <c:v>44</c:v>
                </c:pt>
                <c:pt idx="7">
                  <c:v>13</c:v>
                </c:pt>
                <c:pt idx="8">
                  <c:v>6</c:v>
                </c:pt>
                <c:pt idx="9">
                  <c:v>2</c:v>
                </c:pt>
              </c:numCache>
            </c:numRef>
          </c:val>
          <c:extLst>
            <c:ext xmlns:c16="http://schemas.microsoft.com/office/drawing/2014/chart" uri="{C3380CC4-5D6E-409C-BE32-E72D297353CC}">
              <c16:uniqueId val="{00000000-8BF9-4191-AEF0-0B372D6E01EA}"/>
            </c:ext>
          </c:extLst>
        </c:ser>
        <c:dLbls>
          <c:showLegendKey val="0"/>
          <c:showVal val="0"/>
          <c:showCatName val="0"/>
          <c:showSerName val="0"/>
          <c:showPercent val="0"/>
          <c:showBubbleSize val="0"/>
        </c:dLbls>
        <c:gapWidth val="0"/>
        <c:overlap val="-100"/>
        <c:axId val="1338346175"/>
        <c:axId val="1338351583"/>
      </c:barChart>
      <c:catAx>
        <c:axId val="1338346175"/>
        <c:scaling>
          <c:orientation val="minMax"/>
        </c:scaling>
        <c:delete val="0"/>
        <c:axPos val="b"/>
        <c:numFmt formatCode="General" sourceLinked="1"/>
        <c:majorTickMark val="none"/>
        <c:minorTickMark val="none"/>
        <c:tickLblPos val="nextTo"/>
        <c:spPr>
          <a:noFill/>
          <a:ln w="9525" cap="flat" cmpd="sng" algn="ctr">
            <a:solidFill>
              <a:schemeClr val="bg1">
                <a:lumMod val="50000"/>
              </a:schemeClr>
            </a:solidFill>
            <a:round/>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en-US"/>
          </a:p>
        </c:txPr>
        <c:crossAx val="1338351583"/>
        <c:crosses val="autoZero"/>
        <c:auto val="1"/>
        <c:lblAlgn val="ctr"/>
        <c:lblOffset val="100"/>
        <c:noMultiLvlLbl val="0"/>
      </c:catAx>
      <c:valAx>
        <c:axId val="1338351583"/>
        <c:scaling>
          <c:orientation val="minMax"/>
        </c:scaling>
        <c:delete val="0"/>
        <c:axPos val="l"/>
        <c:numFmt formatCode="General" sourceLinked="1"/>
        <c:majorTickMark val="out"/>
        <c:minorTickMark val="none"/>
        <c:tickLblPos val="nextTo"/>
        <c:spPr>
          <a:noFill/>
          <a:ln>
            <a:solidFill>
              <a:schemeClr val="bg1">
                <a:lumMod val="50000"/>
              </a:schemeClr>
            </a:solidFill>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en-US"/>
          </a:p>
        </c:txPr>
        <c:crossAx val="1338346175"/>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bg1">
          <a:lumMod val="50000"/>
        </a:schemeClr>
      </a:solidFill>
      <a:round/>
    </a:ln>
    <a:effectLst/>
  </c:spPr>
  <c:txPr>
    <a:bodyPr/>
    <a:lstStyle/>
    <a:p>
      <a:pPr>
        <a:defRPr/>
      </a:pPr>
      <a:endParaRPr lang="en-US"/>
    </a:p>
  </c:txPr>
  <c:printSettings>
    <c:headerFooter/>
    <c:pageMargins b="0.75" l="0.7" r="0.7" t="0.75" header="0.3" footer="0.3"/>
    <c:pageSetup/>
  </c:printSettings>
</c:chartSpace>
</file>

<file path=xl/charts/chart5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8.5195793784926963E-2"/>
          <c:y val="0.11892172301991663"/>
          <c:w val="0.89397087598859526"/>
          <c:h val="0.7228686120117338"/>
        </c:manualLayout>
      </c:layout>
      <c:barChart>
        <c:barDir val="col"/>
        <c:grouping val="clustered"/>
        <c:varyColors val="0"/>
        <c:ser>
          <c:idx val="0"/>
          <c:order val="0"/>
          <c:tx>
            <c:strRef>
              <c:f>Pareto!$B$3</c:f>
              <c:strCache>
                <c:ptCount val="1"/>
                <c:pt idx="0">
                  <c:v>Percent</c:v>
                </c:pt>
              </c:strCache>
            </c:strRef>
          </c:tx>
          <c:spPr>
            <a:solidFill>
              <a:schemeClr val="accent5"/>
            </a:solidFill>
            <a:ln>
              <a:solidFill>
                <a:schemeClr val="bg1"/>
              </a:solidFill>
            </a:ln>
            <a:effectLst/>
          </c:spPr>
          <c:invertIfNegative val="0"/>
          <c:cat>
            <c:strRef>
              <c:f>Pareto!$A$4:$A$8</c:f>
              <c:strCache>
                <c:ptCount val="5"/>
                <c:pt idx="0">
                  <c:v>Physical environment</c:v>
                </c:pt>
                <c:pt idx="1">
                  <c:v>Time to see patients</c:v>
                </c:pt>
                <c:pt idx="2">
                  <c:v>Missing equipment</c:v>
                </c:pt>
                <c:pt idx="3">
                  <c:v>Old equipment</c:v>
                </c:pt>
                <c:pt idx="4">
                  <c:v>Damaged equipment</c:v>
                </c:pt>
              </c:strCache>
            </c:strRef>
          </c:cat>
          <c:val>
            <c:numRef>
              <c:f>Pareto!$B$4:$B$8</c:f>
              <c:numCache>
                <c:formatCode>0.0</c:formatCode>
                <c:ptCount val="5"/>
                <c:pt idx="0">
                  <c:v>62</c:v>
                </c:pt>
                <c:pt idx="1">
                  <c:v>24</c:v>
                </c:pt>
                <c:pt idx="2">
                  <c:v>7</c:v>
                </c:pt>
                <c:pt idx="3">
                  <c:v>4</c:v>
                </c:pt>
                <c:pt idx="4">
                  <c:v>3</c:v>
                </c:pt>
              </c:numCache>
            </c:numRef>
          </c:val>
          <c:extLst>
            <c:ext xmlns:c16="http://schemas.microsoft.com/office/drawing/2014/chart" uri="{C3380CC4-5D6E-409C-BE32-E72D297353CC}">
              <c16:uniqueId val="{00000000-74B4-4D2E-9184-2F2A4455E8D2}"/>
            </c:ext>
          </c:extLst>
        </c:ser>
        <c:dLbls>
          <c:showLegendKey val="0"/>
          <c:showVal val="0"/>
          <c:showCatName val="0"/>
          <c:showSerName val="0"/>
          <c:showPercent val="0"/>
          <c:showBubbleSize val="0"/>
        </c:dLbls>
        <c:gapWidth val="0"/>
        <c:axId val="1338346175"/>
        <c:axId val="1338351583"/>
      </c:barChart>
      <c:lineChart>
        <c:grouping val="standard"/>
        <c:varyColors val="0"/>
        <c:ser>
          <c:idx val="1"/>
          <c:order val="1"/>
          <c:tx>
            <c:strRef>
              <c:f>Pareto!$C$3</c:f>
              <c:strCache>
                <c:ptCount val="1"/>
                <c:pt idx="0">
                  <c:v>Cumulative</c:v>
                </c:pt>
              </c:strCache>
            </c:strRef>
          </c:tx>
          <c:spPr>
            <a:ln w="19050" cap="rnd">
              <a:solidFill>
                <a:schemeClr val="bg1">
                  <a:lumMod val="50000"/>
                </a:schemeClr>
              </a:solidFill>
              <a:round/>
            </a:ln>
            <a:effectLst/>
          </c:spPr>
          <c:marker>
            <c:symbol val="none"/>
          </c:marker>
          <c:cat>
            <c:strRef>
              <c:f>Pareto!$A$4:$A$8</c:f>
              <c:strCache>
                <c:ptCount val="5"/>
                <c:pt idx="0">
                  <c:v>Physical environment</c:v>
                </c:pt>
                <c:pt idx="1">
                  <c:v>Time to see patients</c:v>
                </c:pt>
                <c:pt idx="2">
                  <c:v>Missing equipment</c:v>
                </c:pt>
                <c:pt idx="3">
                  <c:v>Old equipment</c:v>
                </c:pt>
                <c:pt idx="4">
                  <c:v>Damaged equipment</c:v>
                </c:pt>
              </c:strCache>
            </c:strRef>
          </c:cat>
          <c:val>
            <c:numRef>
              <c:f>Pareto!$C$4:$C$8</c:f>
              <c:numCache>
                <c:formatCode>0.0</c:formatCode>
                <c:ptCount val="5"/>
                <c:pt idx="0">
                  <c:v>62</c:v>
                </c:pt>
                <c:pt idx="1">
                  <c:v>86</c:v>
                </c:pt>
                <c:pt idx="2">
                  <c:v>93</c:v>
                </c:pt>
                <c:pt idx="3">
                  <c:v>97</c:v>
                </c:pt>
                <c:pt idx="4">
                  <c:v>100</c:v>
                </c:pt>
              </c:numCache>
            </c:numRef>
          </c:val>
          <c:smooth val="0"/>
          <c:extLst>
            <c:ext xmlns:c16="http://schemas.microsoft.com/office/drawing/2014/chart" uri="{C3380CC4-5D6E-409C-BE32-E72D297353CC}">
              <c16:uniqueId val="{00000001-74B4-4D2E-9184-2F2A4455E8D2}"/>
            </c:ext>
          </c:extLst>
        </c:ser>
        <c:dLbls>
          <c:showLegendKey val="0"/>
          <c:showVal val="0"/>
          <c:showCatName val="0"/>
          <c:showSerName val="0"/>
          <c:showPercent val="0"/>
          <c:showBubbleSize val="0"/>
        </c:dLbls>
        <c:marker val="1"/>
        <c:smooth val="0"/>
        <c:axId val="1338346175"/>
        <c:axId val="1338351583"/>
      </c:lineChart>
      <c:catAx>
        <c:axId val="1338346175"/>
        <c:scaling>
          <c:orientation val="minMax"/>
        </c:scaling>
        <c:delete val="0"/>
        <c:axPos val="b"/>
        <c:numFmt formatCode="General" sourceLinked="1"/>
        <c:majorTickMark val="none"/>
        <c:minorTickMark val="none"/>
        <c:tickLblPos val="nextTo"/>
        <c:spPr>
          <a:noFill/>
          <a:ln w="9525" cap="flat" cmpd="sng" algn="ctr">
            <a:solidFill>
              <a:schemeClr val="bg1">
                <a:lumMod val="50000"/>
              </a:schemeClr>
            </a:solidFill>
            <a:round/>
          </a:ln>
          <a:effectLst/>
        </c:spPr>
        <c:txPr>
          <a:bodyPr rot="-600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crossAx val="1338351583"/>
        <c:crosses val="autoZero"/>
        <c:auto val="1"/>
        <c:lblAlgn val="ctr"/>
        <c:lblOffset val="100"/>
        <c:noMultiLvlLbl val="0"/>
      </c:catAx>
      <c:valAx>
        <c:axId val="1338351583"/>
        <c:scaling>
          <c:orientation val="minMax"/>
          <c:max val="100"/>
        </c:scaling>
        <c:delete val="0"/>
        <c:axPos val="l"/>
        <c:numFmt formatCode="0.0" sourceLinked="1"/>
        <c:majorTickMark val="out"/>
        <c:minorTickMark val="none"/>
        <c:tickLblPos val="nextTo"/>
        <c:spPr>
          <a:noFill/>
          <a:ln>
            <a:solidFill>
              <a:schemeClr val="bg1">
                <a:lumMod val="50000"/>
              </a:schemeClr>
            </a:solidFill>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en-US"/>
          </a:p>
        </c:txPr>
        <c:crossAx val="1338346175"/>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bg1">
          <a:lumMod val="50000"/>
        </a:schemeClr>
      </a:solidFill>
      <a:round/>
    </a:ln>
    <a:effectLst/>
  </c:spPr>
  <c:txPr>
    <a:bodyPr/>
    <a:lstStyle/>
    <a:p>
      <a:pPr>
        <a:defRPr/>
      </a:pPr>
      <a:endParaRPr lang="en-US"/>
    </a:p>
  </c:txPr>
  <c:printSettings>
    <c:headerFooter/>
    <c:pageMargins b="0.75" l="0.7" r="0.7" t="0.75" header="0.3" footer="0.3"/>
    <c:pageSetup/>
  </c:printSettings>
</c:chartSpace>
</file>

<file path=xl/charts/chart5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6.2165503459794796E-2"/>
          <c:y val="8.6028480482492883E-2"/>
          <c:w val="0.8968591923168695"/>
          <c:h val="0.83236365667057588"/>
        </c:manualLayout>
      </c:layout>
      <c:scatterChart>
        <c:scatterStyle val="lineMarker"/>
        <c:varyColors val="0"/>
        <c:ser>
          <c:idx val="0"/>
          <c:order val="0"/>
          <c:tx>
            <c:v>Time vs Satisfaction</c:v>
          </c:tx>
          <c:spPr>
            <a:ln w="19050" cap="rnd">
              <a:noFill/>
              <a:round/>
            </a:ln>
            <a:effectLst/>
          </c:spPr>
          <c:marker>
            <c:symbol val="circle"/>
            <c:size val="5"/>
            <c:spPr>
              <a:solidFill>
                <a:schemeClr val="accent1">
                  <a:alpha val="80000"/>
                </a:schemeClr>
              </a:solidFill>
              <a:ln w="9525">
                <a:solidFill>
                  <a:schemeClr val="accent1">
                    <a:alpha val="80000"/>
                  </a:schemeClr>
                </a:solidFill>
              </a:ln>
              <a:effectLst/>
            </c:spPr>
          </c:marker>
          <c:xVal>
            <c:numRef>
              <c:f>ScatterPlot!$B$4:$B$54</c:f>
              <c:numCache>
                <c:formatCode>0.0</c:formatCode>
                <c:ptCount val="51"/>
                <c:pt idx="0">
                  <c:v>2.5</c:v>
                </c:pt>
                <c:pt idx="1">
                  <c:v>3.9</c:v>
                </c:pt>
                <c:pt idx="2">
                  <c:v>4.3</c:v>
                </c:pt>
                <c:pt idx="3">
                  <c:v>4.8</c:v>
                </c:pt>
                <c:pt idx="4">
                  <c:v>5.9</c:v>
                </c:pt>
                <c:pt idx="5">
                  <c:v>7.7</c:v>
                </c:pt>
                <c:pt idx="6">
                  <c:v>8.3000000000000007</c:v>
                </c:pt>
                <c:pt idx="7">
                  <c:v>9</c:v>
                </c:pt>
                <c:pt idx="8">
                  <c:v>10.3</c:v>
                </c:pt>
                <c:pt idx="9">
                  <c:v>11</c:v>
                </c:pt>
                <c:pt idx="10">
                  <c:v>12.2</c:v>
                </c:pt>
                <c:pt idx="11">
                  <c:v>13</c:v>
                </c:pt>
                <c:pt idx="12">
                  <c:v>14.1</c:v>
                </c:pt>
                <c:pt idx="13">
                  <c:v>15</c:v>
                </c:pt>
                <c:pt idx="14">
                  <c:v>15.3</c:v>
                </c:pt>
                <c:pt idx="15">
                  <c:v>17.3</c:v>
                </c:pt>
                <c:pt idx="16">
                  <c:v>18.7</c:v>
                </c:pt>
                <c:pt idx="17">
                  <c:v>19.2</c:v>
                </c:pt>
                <c:pt idx="18">
                  <c:v>20</c:v>
                </c:pt>
                <c:pt idx="19">
                  <c:v>11.5</c:v>
                </c:pt>
                <c:pt idx="20">
                  <c:v>13.3</c:v>
                </c:pt>
                <c:pt idx="21">
                  <c:v>15</c:v>
                </c:pt>
                <c:pt idx="22">
                  <c:v>19.3</c:v>
                </c:pt>
                <c:pt idx="23">
                  <c:v>5.3</c:v>
                </c:pt>
                <c:pt idx="24">
                  <c:v>6.4</c:v>
                </c:pt>
                <c:pt idx="25">
                  <c:v>7.9</c:v>
                </c:pt>
                <c:pt idx="26">
                  <c:v>6.4</c:v>
                </c:pt>
                <c:pt idx="27">
                  <c:v>5.3</c:v>
                </c:pt>
                <c:pt idx="28">
                  <c:v>11.3</c:v>
                </c:pt>
                <c:pt idx="29">
                  <c:v>6.3</c:v>
                </c:pt>
                <c:pt idx="30">
                  <c:v>7.4</c:v>
                </c:pt>
                <c:pt idx="31">
                  <c:v>6.8</c:v>
                </c:pt>
                <c:pt idx="32">
                  <c:v>10.1</c:v>
                </c:pt>
                <c:pt idx="33">
                  <c:v>10.3</c:v>
                </c:pt>
                <c:pt idx="34">
                  <c:v>10.5</c:v>
                </c:pt>
                <c:pt idx="35">
                  <c:v>13.1</c:v>
                </c:pt>
                <c:pt idx="36">
                  <c:v>13</c:v>
                </c:pt>
                <c:pt idx="37">
                  <c:v>14.9</c:v>
                </c:pt>
                <c:pt idx="38">
                  <c:v>14.4</c:v>
                </c:pt>
                <c:pt idx="39">
                  <c:v>17.100000000000001</c:v>
                </c:pt>
                <c:pt idx="40">
                  <c:v>17.5</c:v>
                </c:pt>
                <c:pt idx="41">
                  <c:v>18.399999999999999</c:v>
                </c:pt>
                <c:pt idx="42">
                  <c:v>11</c:v>
                </c:pt>
                <c:pt idx="43">
                  <c:v>11.3</c:v>
                </c:pt>
                <c:pt idx="44">
                  <c:v>11.8</c:v>
                </c:pt>
                <c:pt idx="45">
                  <c:v>11.8</c:v>
                </c:pt>
                <c:pt idx="46">
                  <c:v>12</c:v>
                </c:pt>
                <c:pt idx="47">
                  <c:v>12.5</c:v>
                </c:pt>
                <c:pt idx="48">
                  <c:v>7</c:v>
                </c:pt>
                <c:pt idx="49">
                  <c:v>5</c:v>
                </c:pt>
                <c:pt idx="50" formatCode="General">
                  <c:v>12</c:v>
                </c:pt>
              </c:numCache>
            </c:numRef>
          </c:xVal>
          <c:yVal>
            <c:numRef>
              <c:f>ScatterPlot!$C$4:$C$54</c:f>
              <c:numCache>
                <c:formatCode>0.0</c:formatCode>
                <c:ptCount val="51"/>
                <c:pt idx="0">
                  <c:v>1</c:v>
                </c:pt>
                <c:pt idx="1">
                  <c:v>1.3</c:v>
                </c:pt>
                <c:pt idx="2">
                  <c:v>1</c:v>
                </c:pt>
                <c:pt idx="3">
                  <c:v>1.2</c:v>
                </c:pt>
                <c:pt idx="4">
                  <c:v>1.5</c:v>
                </c:pt>
                <c:pt idx="5">
                  <c:v>1.8</c:v>
                </c:pt>
                <c:pt idx="6">
                  <c:v>2.2999999999999998</c:v>
                </c:pt>
                <c:pt idx="7">
                  <c:v>2.5</c:v>
                </c:pt>
                <c:pt idx="8">
                  <c:v>2.9</c:v>
                </c:pt>
                <c:pt idx="9">
                  <c:v>3</c:v>
                </c:pt>
                <c:pt idx="10">
                  <c:v>3.5</c:v>
                </c:pt>
                <c:pt idx="11">
                  <c:v>3.6</c:v>
                </c:pt>
                <c:pt idx="12">
                  <c:v>3.5</c:v>
                </c:pt>
                <c:pt idx="13">
                  <c:v>4.2</c:v>
                </c:pt>
                <c:pt idx="14">
                  <c:v>4.4000000000000004</c:v>
                </c:pt>
                <c:pt idx="15">
                  <c:v>4.7</c:v>
                </c:pt>
                <c:pt idx="16">
                  <c:v>4.8</c:v>
                </c:pt>
                <c:pt idx="17">
                  <c:v>5</c:v>
                </c:pt>
                <c:pt idx="18">
                  <c:v>5</c:v>
                </c:pt>
                <c:pt idx="19">
                  <c:v>3.7</c:v>
                </c:pt>
                <c:pt idx="20">
                  <c:v>3.9</c:v>
                </c:pt>
                <c:pt idx="21">
                  <c:v>4.5</c:v>
                </c:pt>
                <c:pt idx="22">
                  <c:v>4.5</c:v>
                </c:pt>
                <c:pt idx="23">
                  <c:v>1.9</c:v>
                </c:pt>
                <c:pt idx="24">
                  <c:v>2.5</c:v>
                </c:pt>
                <c:pt idx="25">
                  <c:v>2</c:v>
                </c:pt>
                <c:pt idx="26">
                  <c:v>2.2999999999999998</c:v>
                </c:pt>
                <c:pt idx="27">
                  <c:v>1.8</c:v>
                </c:pt>
                <c:pt idx="28">
                  <c:v>3.4</c:v>
                </c:pt>
                <c:pt idx="29">
                  <c:v>2.2999999999999998</c:v>
                </c:pt>
                <c:pt idx="30">
                  <c:v>2.8</c:v>
                </c:pt>
                <c:pt idx="31">
                  <c:v>2.2999999999999998</c:v>
                </c:pt>
                <c:pt idx="32">
                  <c:v>3</c:v>
                </c:pt>
                <c:pt idx="33">
                  <c:v>3.2</c:v>
                </c:pt>
                <c:pt idx="34">
                  <c:v>3</c:v>
                </c:pt>
                <c:pt idx="35">
                  <c:v>3.5</c:v>
                </c:pt>
                <c:pt idx="36">
                  <c:v>3.9</c:v>
                </c:pt>
                <c:pt idx="37">
                  <c:v>4</c:v>
                </c:pt>
                <c:pt idx="38">
                  <c:v>4.2</c:v>
                </c:pt>
                <c:pt idx="39">
                  <c:v>4.5</c:v>
                </c:pt>
                <c:pt idx="40">
                  <c:v>4.5999999999999996</c:v>
                </c:pt>
                <c:pt idx="41">
                  <c:v>4.9000000000000004</c:v>
                </c:pt>
                <c:pt idx="42">
                  <c:v>3</c:v>
                </c:pt>
                <c:pt idx="43">
                  <c:v>3</c:v>
                </c:pt>
                <c:pt idx="44">
                  <c:v>3</c:v>
                </c:pt>
                <c:pt idx="45">
                  <c:v>3</c:v>
                </c:pt>
                <c:pt idx="46">
                  <c:v>3</c:v>
                </c:pt>
                <c:pt idx="47">
                  <c:v>3</c:v>
                </c:pt>
                <c:pt idx="48">
                  <c:v>2</c:v>
                </c:pt>
                <c:pt idx="49">
                  <c:v>1.4</c:v>
                </c:pt>
              </c:numCache>
            </c:numRef>
          </c:yVal>
          <c:smooth val="0"/>
          <c:extLst>
            <c:ext xmlns:c16="http://schemas.microsoft.com/office/drawing/2014/chart" uri="{C3380CC4-5D6E-409C-BE32-E72D297353CC}">
              <c16:uniqueId val="{00000000-0A89-4F9A-B290-F8541525C85E}"/>
            </c:ext>
          </c:extLst>
        </c:ser>
        <c:dLbls>
          <c:showLegendKey val="0"/>
          <c:showVal val="0"/>
          <c:showCatName val="0"/>
          <c:showSerName val="0"/>
          <c:showPercent val="0"/>
          <c:showBubbleSize val="0"/>
        </c:dLbls>
        <c:axId val="897539951"/>
        <c:axId val="897539119"/>
      </c:scatterChart>
      <c:valAx>
        <c:axId val="897539951"/>
        <c:scaling>
          <c:orientation val="minMax"/>
        </c:scaling>
        <c:delete val="0"/>
        <c:axPos val="b"/>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en-US"/>
          </a:p>
        </c:txPr>
        <c:crossAx val="897539119"/>
        <c:crosses val="autoZero"/>
        <c:crossBetween val="midCat"/>
      </c:valAx>
      <c:valAx>
        <c:axId val="897539119"/>
        <c:scaling>
          <c:orientation val="minMax"/>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en-US"/>
          </a:p>
        </c:txPr>
        <c:crossAx val="897539951"/>
        <c:crosses val="autoZero"/>
        <c:crossBetween val="midCat"/>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bg1">
          <a:lumMod val="50000"/>
        </a:schemeClr>
      </a:solidFill>
      <a:round/>
    </a:ln>
    <a:effectLst/>
  </c:spPr>
  <c:txPr>
    <a:bodyPr/>
    <a:lstStyle/>
    <a:p>
      <a:pPr>
        <a:defRPr/>
      </a:pPr>
      <a:endParaRPr lang="en-US"/>
    </a:p>
  </c:txPr>
  <c:printSettings>
    <c:headerFooter/>
    <c:pageMargins b="0.75" l="0.7" r="0.7" t="0.75" header="0.3" footer="0.3"/>
    <c:pageSetup/>
  </c:printSettings>
</c:chartSpace>
</file>

<file path=xl/charts/chart5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400">
                <a:solidFill>
                  <a:srgbClr val="404041"/>
                </a:solidFill>
                <a:latin typeface="Calibri" pitchFamily="34" charset="0"/>
              </a:defRPr>
            </a:pPr>
            <a:r>
              <a:rPr lang="en-CA" sz="1400" b="1">
                <a:solidFill>
                  <a:srgbClr val="404041"/>
                </a:solidFill>
                <a:latin typeface="Calibri" pitchFamily="34" charset="0"/>
              </a:rPr>
              <a:t>Rule 1. Shift</a:t>
            </a:r>
          </a:p>
        </c:rich>
      </c:tx>
      <c:overlay val="0"/>
    </c:title>
    <c:autoTitleDeleted val="0"/>
    <c:plotArea>
      <c:layout>
        <c:manualLayout>
          <c:layoutTarget val="inner"/>
          <c:xMode val="edge"/>
          <c:yMode val="edge"/>
          <c:x val="6.4718323253071627E-2"/>
          <c:y val="0.14805211848518934"/>
          <c:w val="0.90610293278557574"/>
          <c:h val="0.7419163750364538"/>
        </c:manualLayout>
      </c:layout>
      <c:lineChart>
        <c:grouping val="standard"/>
        <c:varyColors val="0"/>
        <c:ser>
          <c:idx val="0"/>
          <c:order val="0"/>
          <c:tx>
            <c:v>Measure</c:v>
          </c:tx>
          <c:spPr>
            <a:ln w="22225">
              <a:solidFill>
                <a:srgbClr val="0070C0"/>
              </a:solidFill>
              <a:prstDash val="solid"/>
            </a:ln>
          </c:spPr>
          <c:marker>
            <c:symbol val="circle"/>
            <c:size val="6"/>
            <c:spPr>
              <a:solidFill>
                <a:srgbClr val="0070C0"/>
              </a:solidFill>
              <a:ln>
                <a:solidFill>
                  <a:srgbClr val="0070C0"/>
                </a:solidFill>
                <a:prstDash val="solid"/>
              </a:ln>
            </c:spPr>
          </c:marker>
          <c:cat>
            <c:numLit>
              <c:formatCode>General</c:formatCode>
              <c:ptCount val="25"/>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pt idx="24">
                <c:v>25</c:v>
              </c:pt>
            </c:numLit>
          </c:cat>
          <c:val>
            <c:numLit>
              <c:formatCode>General</c:formatCode>
              <c:ptCount val="25"/>
              <c:pt idx="0">
                <c:v>12</c:v>
              </c:pt>
              <c:pt idx="1">
                <c:v>9</c:v>
              </c:pt>
              <c:pt idx="2">
                <c:v>13</c:v>
              </c:pt>
              <c:pt idx="3">
                <c:v>18</c:v>
              </c:pt>
              <c:pt idx="4">
                <c:v>20</c:v>
              </c:pt>
              <c:pt idx="5">
                <c:v>16</c:v>
              </c:pt>
              <c:pt idx="6">
                <c:v>12</c:v>
              </c:pt>
              <c:pt idx="7">
                <c:v>16</c:v>
              </c:pt>
              <c:pt idx="8">
                <c:v>13</c:v>
              </c:pt>
              <c:pt idx="9">
                <c:v>18</c:v>
              </c:pt>
              <c:pt idx="10">
                <c:v>10</c:v>
              </c:pt>
              <c:pt idx="11">
                <c:v>9</c:v>
              </c:pt>
              <c:pt idx="12">
                <c:v>11</c:v>
              </c:pt>
              <c:pt idx="13">
                <c:v>9</c:v>
              </c:pt>
              <c:pt idx="14">
                <c:v>12</c:v>
              </c:pt>
              <c:pt idx="15">
                <c:v>11</c:v>
              </c:pt>
              <c:pt idx="16">
                <c:v>5</c:v>
              </c:pt>
              <c:pt idx="17">
                <c:v>6</c:v>
              </c:pt>
              <c:pt idx="18">
                <c:v>7</c:v>
              </c:pt>
              <c:pt idx="19">
                <c:v>5</c:v>
              </c:pt>
              <c:pt idx="20">
                <c:v>6</c:v>
              </c:pt>
              <c:pt idx="21">
                <c:v>7</c:v>
              </c:pt>
              <c:pt idx="22">
                <c:v>4</c:v>
              </c:pt>
              <c:pt idx="23">
                <c:v>5</c:v>
              </c:pt>
              <c:pt idx="24">
                <c:v>12</c:v>
              </c:pt>
            </c:numLit>
          </c:val>
          <c:smooth val="0"/>
          <c:extLst>
            <c:ext xmlns:c16="http://schemas.microsoft.com/office/drawing/2014/chart" uri="{C3380CC4-5D6E-409C-BE32-E72D297353CC}">
              <c16:uniqueId val="{00000000-C147-4ED8-AA4D-3B5F55D8A08D}"/>
            </c:ext>
          </c:extLst>
        </c:ser>
        <c:ser>
          <c:idx val="1"/>
          <c:order val="1"/>
          <c:tx>
            <c:v>Median</c:v>
          </c:tx>
          <c:spPr>
            <a:ln w="19050">
              <a:solidFill>
                <a:schemeClr val="bg1">
                  <a:lumMod val="50000"/>
                </a:schemeClr>
              </a:solidFill>
              <a:prstDash val="dash"/>
            </a:ln>
          </c:spPr>
          <c:marker>
            <c:symbol val="none"/>
          </c:marker>
          <c:val>
            <c:numLit>
              <c:formatCode>General</c:formatCode>
              <c:ptCount val="25"/>
              <c:pt idx="0">
                <c:v>11</c:v>
              </c:pt>
              <c:pt idx="1">
                <c:v>11</c:v>
              </c:pt>
              <c:pt idx="2">
                <c:v>11</c:v>
              </c:pt>
              <c:pt idx="3">
                <c:v>11</c:v>
              </c:pt>
              <c:pt idx="4">
                <c:v>11</c:v>
              </c:pt>
              <c:pt idx="5">
                <c:v>11</c:v>
              </c:pt>
              <c:pt idx="6">
                <c:v>11</c:v>
              </c:pt>
              <c:pt idx="7">
                <c:v>11</c:v>
              </c:pt>
              <c:pt idx="8">
                <c:v>11</c:v>
              </c:pt>
              <c:pt idx="9">
                <c:v>11</c:v>
              </c:pt>
              <c:pt idx="10">
                <c:v>11</c:v>
              </c:pt>
              <c:pt idx="11">
                <c:v>11</c:v>
              </c:pt>
              <c:pt idx="12">
                <c:v>11</c:v>
              </c:pt>
              <c:pt idx="13">
                <c:v>11</c:v>
              </c:pt>
              <c:pt idx="14">
                <c:v>11</c:v>
              </c:pt>
              <c:pt idx="15">
                <c:v>11</c:v>
              </c:pt>
              <c:pt idx="16">
                <c:v>11</c:v>
              </c:pt>
              <c:pt idx="17">
                <c:v>11</c:v>
              </c:pt>
              <c:pt idx="18">
                <c:v>11</c:v>
              </c:pt>
              <c:pt idx="19">
                <c:v>11</c:v>
              </c:pt>
              <c:pt idx="20">
                <c:v>11</c:v>
              </c:pt>
              <c:pt idx="21">
                <c:v>11</c:v>
              </c:pt>
              <c:pt idx="22">
                <c:v>11</c:v>
              </c:pt>
              <c:pt idx="23">
                <c:v>11</c:v>
              </c:pt>
              <c:pt idx="24">
                <c:v>11</c:v>
              </c:pt>
            </c:numLit>
          </c:val>
          <c:smooth val="0"/>
          <c:extLst>
            <c:ext xmlns:c16="http://schemas.microsoft.com/office/drawing/2014/chart" uri="{C3380CC4-5D6E-409C-BE32-E72D297353CC}">
              <c16:uniqueId val="{00000001-C147-4ED8-AA4D-3B5F55D8A08D}"/>
            </c:ext>
          </c:extLst>
        </c:ser>
        <c:dLbls>
          <c:showLegendKey val="0"/>
          <c:showVal val="0"/>
          <c:showCatName val="0"/>
          <c:showSerName val="0"/>
          <c:showPercent val="0"/>
          <c:showBubbleSize val="0"/>
        </c:dLbls>
        <c:marker val="1"/>
        <c:smooth val="0"/>
        <c:axId val="534055552"/>
        <c:axId val="534061440"/>
      </c:lineChart>
      <c:catAx>
        <c:axId val="534055552"/>
        <c:scaling>
          <c:orientation val="minMax"/>
        </c:scaling>
        <c:delete val="0"/>
        <c:axPos val="b"/>
        <c:numFmt formatCode="General" sourceLinked="1"/>
        <c:majorTickMark val="out"/>
        <c:minorTickMark val="none"/>
        <c:tickLblPos val="nextTo"/>
        <c:spPr>
          <a:ln w="25400">
            <a:solidFill>
              <a:srgbClr val="404041"/>
            </a:solidFill>
            <a:prstDash val="solid"/>
          </a:ln>
        </c:spPr>
        <c:txPr>
          <a:bodyPr rot="0" vert="horz"/>
          <a:lstStyle/>
          <a:p>
            <a:pPr>
              <a:defRPr sz="1200" b="0" i="0" u="none" strike="noStrike" baseline="0">
                <a:solidFill>
                  <a:srgbClr val="404041"/>
                </a:solidFill>
                <a:latin typeface="Calibri" pitchFamily="34" charset="0"/>
                <a:ea typeface="Arial"/>
                <a:cs typeface="Arial"/>
              </a:defRPr>
            </a:pPr>
            <a:endParaRPr lang="en-US"/>
          </a:p>
        </c:txPr>
        <c:crossAx val="534061440"/>
        <c:crosses val="autoZero"/>
        <c:auto val="1"/>
        <c:lblAlgn val="ctr"/>
        <c:lblOffset val="100"/>
        <c:tickLblSkip val="2"/>
        <c:tickMarkSkip val="1"/>
        <c:noMultiLvlLbl val="0"/>
      </c:catAx>
      <c:valAx>
        <c:axId val="534061440"/>
        <c:scaling>
          <c:orientation val="minMax"/>
          <c:max val="25"/>
        </c:scaling>
        <c:delete val="0"/>
        <c:axPos val="l"/>
        <c:numFmt formatCode="General" sourceLinked="1"/>
        <c:majorTickMark val="out"/>
        <c:minorTickMark val="none"/>
        <c:tickLblPos val="nextTo"/>
        <c:spPr>
          <a:ln w="25400">
            <a:solidFill>
              <a:srgbClr val="404041"/>
            </a:solidFill>
            <a:prstDash val="solid"/>
          </a:ln>
        </c:spPr>
        <c:txPr>
          <a:bodyPr rot="0" vert="horz"/>
          <a:lstStyle/>
          <a:p>
            <a:pPr>
              <a:defRPr sz="1200" b="0" i="0" u="none" strike="noStrike" baseline="0">
                <a:solidFill>
                  <a:srgbClr val="404041"/>
                </a:solidFill>
                <a:latin typeface="Calibri" pitchFamily="34" charset="0"/>
                <a:ea typeface="Arial"/>
                <a:cs typeface="Arial"/>
              </a:defRPr>
            </a:pPr>
            <a:endParaRPr lang="en-US"/>
          </a:p>
        </c:txPr>
        <c:crossAx val="534055552"/>
        <c:crosses val="autoZero"/>
        <c:crossBetween val="midCat"/>
      </c:valAx>
      <c:spPr>
        <a:solidFill>
          <a:schemeClr val="bg1"/>
        </a:solidFill>
        <a:ln w="12700">
          <a:noFill/>
          <a:prstDash val="solid"/>
        </a:ln>
      </c:spPr>
    </c:plotArea>
    <c:plotVisOnly val="1"/>
    <c:dispBlanksAs val="gap"/>
    <c:showDLblsOverMax val="0"/>
  </c:chart>
  <c:spPr>
    <a:solidFill>
      <a:srgbClr val="FFFFFF"/>
    </a:solidFill>
    <a:ln w="25400">
      <a:solidFill>
        <a:schemeClr val="tx1"/>
      </a:solidFill>
      <a:prstDash val="solid"/>
      <a:miter lim="800000"/>
    </a:ln>
  </c:spPr>
  <c:txPr>
    <a:bodyPr/>
    <a:lstStyle/>
    <a:p>
      <a:pPr>
        <a:defRPr sz="1000" b="0" i="0" u="none" strike="noStrike" baseline="0">
          <a:solidFill>
            <a:srgbClr val="000000"/>
          </a:solidFill>
          <a:latin typeface="Arial"/>
          <a:ea typeface="Arial"/>
          <a:cs typeface="Arial"/>
        </a:defRPr>
      </a:pPr>
      <a:endParaRPr lang="en-US"/>
    </a:p>
  </c:txPr>
  <c:printSettings>
    <c:headerFooter alignWithMargins="0"/>
    <c:pageMargins b="1" l="0.75000000000000011" r="0.75000000000000011" t="1" header="0.5" footer="0.5"/>
    <c:pageSetup/>
  </c:printSettings>
</c:chartSpace>
</file>

<file path=xl/charts/chart5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400">
                <a:solidFill>
                  <a:srgbClr val="404041"/>
                </a:solidFill>
                <a:latin typeface="Calibri" pitchFamily="34" charset="0"/>
              </a:defRPr>
            </a:pPr>
            <a:r>
              <a:rPr lang="en-CA" sz="1400" b="1">
                <a:solidFill>
                  <a:srgbClr val="404041"/>
                </a:solidFill>
                <a:latin typeface="Calibri" pitchFamily="34" charset="0"/>
              </a:rPr>
              <a:t>Rule 2. Trend</a:t>
            </a:r>
          </a:p>
        </c:rich>
      </c:tx>
      <c:overlay val="0"/>
    </c:title>
    <c:autoTitleDeleted val="0"/>
    <c:plotArea>
      <c:layout>
        <c:manualLayout>
          <c:layoutTarget val="inner"/>
          <c:xMode val="edge"/>
          <c:yMode val="edge"/>
          <c:x val="6.4718323253071627E-2"/>
          <c:y val="0.14805211848518934"/>
          <c:w val="0.90610293278557574"/>
          <c:h val="0.7419163750364538"/>
        </c:manualLayout>
      </c:layout>
      <c:lineChart>
        <c:grouping val="standard"/>
        <c:varyColors val="0"/>
        <c:ser>
          <c:idx val="0"/>
          <c:order val="0"/>
          <c:tx>
            <c:v>Measure</c:v>
          </c:tx>
          <c:spPr>
            <a:ln w="22225">
              <a:solidFill>
                <a:srgbClr val="0070C0"/>
              </a:solidFill>
              <a:prstDash val="solid"/>
            </a:ln>
          </c:spPr>
          <c:marker>
            <c:symbol val="circle"/>
            <c:size val="6"/>
            <c:spPr>
              <a:solidFill>
                <a:srgbClr val="0070C0"/>
              </a:solidFill>
              <a:ln>
                <a:solidFill>
                  <a:srgbClr val="0070C0"/>
                </a:solidFill>
                <a:prstDash val="solid"/>
              </a:ln>
            </c:spPr>
          </c:marker>
          <c:cat>
            <c:numLit>
              <c:formatCode>General</c:formatCode>
              <c:ptCount val="25"/>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pt idx="24">
                <c:v>25</c:v>
              </c:pt>
            </c:numLit>
          </c:cat>
          <c:val>
            <c:numLit>
              <c:formatCode>General</c:formatCode>
              <c:ptCount val="25"/>
              <c:pt idx="0">
                <c:v>12</c:v>
              </c:pt>
              <c:pt idx="1">
                <c:v>10</c:v>
              </c:pt>
              <c:pt idx="2">
                <c:v>13</c:v>
              </c:pt>
              <c:pt idx="3">
                <c:v>14</c:v>
              </c:pt>
              <c:pt idx="4">
                <c:v>15</c:v>
              </c:pt>
              <c:pt idx="5">
                <c:v>15</c:v>
              </c:pt>
              <c:pt idx="6">
                <c:v>16</c:v>
              </c:pt>
              <c:pt idx="7">
                <c:v>18</c:v>
              </c:pt>
              <c:pt idx="8">
                <c:v>18</c:v>
              </c:pt>
              <c:pt idx="9">
                <c:v>6</c:v>
              </c:pt>
              <c:pt idx="10">
                <c:v>10</c:v>
              </c:pt>
              <c:pt idx="11">
                <c:v>9</c:v>
              </c:pt>
              <c:pt idx="12">
                <c:v>11</c:v>
              </c:pt>
              <c:pt idx="13">
                <c:v>10</c:v>
              </c:pt>
              <c:pt idx="14">
                <c:v>11</c:v>
              </c:pt>
              <c:pt idx="15">
                <c:v>11</c:v>
              </c:pt>
              <c:pt idx="16">
                <c:v>7</c:v>
              </c:pt>
              <c:pt idx="17">
                <c:v>12</c:v>
              </c:pt>
              <c:pt idx="18">
                <c:v>8</c:v>
              </c:pt>
              <c:pt idx="19">
                <c:v>7</c:v>
              </c:pt>
              <c:pt idx="20">
                <c:v>6</c:v>
              </c:pt>
              <c:pt idx="21">
                <c:v>6</c:v>
              </c:pt>
              <c:pt idx="22">
                <c:v>5</c:v>
              </c:pt>
              <c:pt idx="23">
                <c:v>10</c:v>
              </c:pt>
              <c:pt idx="24">
                <c:v>12</c:v>
              </c:pt>
            </c:numLit>
          </c:val>
          <c:smooth val="0"/>
          <c:extLst>
            <c:ext xmlns:c16="http://schemas.microsoft.com/office/drawing/2014/chart" uri="{C3380CC4-5D6E-409C-BE32-E72D297353CC}">
              <c16:uniqueId val="{00000000-433F-4956-B549-57D1B3904F16}"/>
            </c:ext>
          </c:extLst>
        </c:ser>
        <c:ser>
          <c:idx val="1"/>
          <c:order val="1"/>
          <c:spPr>
            <a:ln w="19050">
              <a:solidFill>
                <a:schemeClr val="bg1">
                  <a:lumMod val="50000"/>
                </a:schemeClr>
              </a:solidFill>
              <a:prstDash val="dash"/>
            </a:ln>
          </c:spPr>
          <c:marker>
            <c:symbol val="none"/>
          </c:marker>
          <c:val>
            <c:numLit>
              <c:formatCode>General</c:formatCode>
              <c:ptCount val="25"/>
              <c:pt idx="0">
                <c:v>11</c:v>
              </c:pt>
              <c:pt idx="1">
                <c:v>11</c:v>
              </c:pt>
              <c:pt idx="2">
                <c:v>11</c:v>
              </c:pt>
              <c:pt idx="3">
                <c:v>11</c:v>
              </c:pt>
              <c:pt idx="4">
                <c:v>11</c:v>
              </c:pt>
              <c:pt idx="5">
                <c:v>11</c:v>
              </c:pt>
              <c:pt idx="6">
                <c:v>11</c:v>
              </c:pt>
              <c:pt idx="7">
                <c:v>11</c:v>
              </c:pt>
              <c:pt idx="8">
                <c:v>11</c:v>
              </c:pt>
              <c:pt idx="9">
                <c:v>11</c:v>
              </c:pt>
              <c:pt idx="10">
                <c:v>11</c:v>
              </c:pt>
              <c:pt idx="11">
                <c:v>11</c:v>
              </c:pt>
              <c:pt idx="12">
                <c:v>11</c:v>
              </c:pt>
              <c:pt idx="13">
                <c:v>11</c:v>
              </c:pt>
              <c:pt idx="14">
                <c:v>11</c:v>
              </c:pt>
              <c:pt idx="15">
                <c:v>11</c:v>
              </c:pt>
              <c:pt idx="16">
                <c:v>11</c:v>
              </c:pt>
              <c:pt idx="17">
                <c:v>11</c:v>
              </c:pt>
              <c:pt idx="18">
                <c:v>11</c:v>
              </c:pt>
              <c:pt idx="19">
                <c:v>11</c:v>
              </c:pt>
              <c:pt idx="20">
                <c:v>11</c:v>
              </c:pt>
              <c:pt idx="21">
                <c:v>11</c:v>
              </c:pt>
              <c:pt idx="22">
                <c:v>11</c:v>
              </c:pt>
              <c:pt idx="23">
                <c:v>11</c:v>
              </c:pt>
              <c:pt idx="24">
                <c:v>11</c:v>
              </c:pt>
            </c:numLit>
          </c:val>
          <c:smooth val="0"/>
          <c:extLst>
            <c:ext xmlns:c16="http://schemas.microsoft.com/office/drawing/2014/chart" uri="{C3380CC4-5D6E-409C-BE32-E72D297353CC}">
              <c16:uniqueId val="{00000001-433F-4956-B549-57D1B3904F16}"/>
            </c:ext>
          </c:extLst>
        </c:ser>
        <c:dLbls>
          <c:showLegendKey val="0"/>
          <c:showVal val="0"/>
          <c:showCatName val="0"/>
          <c:showSerName val="0"/>
          <c:showPercent val="0"/>
          <c:showBubbleSize val="0"/>
        </c:dLbls>
        <c:marker val="1"/>
        <c:smooth val="0"/>
        <c:axId val="573515264"/>
        <c:axId val="573516800"/>
      </c:lineChart>
      <c:catAx>
        <c:axId val="573515264"/>
        <c:scaling>
          <c:orientation val="minMax"/>
        </c:scaling>
        <c:delete val="0"/>
        <c:axPos val="b"/>
        <c:numFmt formatCode="General" sourceLinked="1"/>
        <c:majorTickMark val="out"/>
        <c:minorTickMark val="none"/>
        <c:tickLblPos val="nextTo"/>
        <c:spPr>
          <a:ln w="25400">
            <a:solidFill>
              <a:srgbClr val="404041"/>
            </a:solidFill>
            <a:prstDash val="solid"/>
          </a:ln>
        </c:spPr>
        <c:txPr>
          <a:bodyPr rot="0" vert="horz"/>
          <a:lstStyle/>
          <a:p>
            <a:pPr>
              <a:defRPr sz="1200" b="0" i="0" u="none" strike="noStrike" baseline="0">
                <a:solidFill>
                  <a:srgbClr val="404041"/>
                </a:solidFill>
                <a:latin typeface="Calibri" pitchFamily="34" charset="0"/>
                <a:ea typeface="Arial"/>
                <a:cs typeface="Arial"/>
              </a:defRPr>
            </a:pPr>
            <a:endParaRPr lang="en-US"/>
          </a:p>
        </c:txPr>
        <c:crossAx val="573516800"/>
        <c:crosses val="autoZero"/>
        <c:auto val="1"/>
        <c:lblAlgn val="ctr"/>
        <c:lblOffset val="100"/>
        <c:tickLblSkip val="2"/>
        <c:tickMarkSkip val="1"/>
        <c:noMultiLvlLbl val="0"/>
      </c:catAx>
      <c:valAx>
        <c:axId val="573516800"/>
        <c:scaling>
          <c:orientation val="minMax"/>
          <c:max val="25"/>
        </c:scaling>
        <c:delete val="0"/>
        <c:axPos val="l"/>
        <c:numFmt formatCode="General" sourceLinked="1"/>
        <c:majorTickMark val="out"/>
        <c:minorTickMark val="none"/>
        <c:tickLblPos val="nextTo"/>
        <c:spPr>
          <a:ln w="25400">
            <a:solidFill>
              <a:srgbClr val="404041"/>
            </a:solidFill>
            <a:prstDash val="solid"/>
          </a:ln>
        </c:spPr>
        <c:txPr>
          <a:bodyPr rot="0" vert="horz"/>
          <a:lstStyle/>
          <a:p>
            <a:pPr>
              <a:defRPr sz="1200" b="0" i="0" u="none" strike="noStrike" baseline="0">
                <a:solidFill>
                  <a:srgbClr val="404041"/>
                </a:solidFill>
                <a:latin typeface="Calibri" pitchFamily="34" charset="0"/>
                <a:ea typeface="Arial"/>
                <a:cs typeface="Arial"/>
              </a:defRPr>
            </a:pPr>
            <a:endParaRPr lang="en-US"/>
          </a:p>
        </c:txPr>
        <c:crossAx val="573515264"/>
        <c:crosses val="autoZero"/>
        <c:crossBetween val="midCat"/>
      </c:valAx>
      <c:spPr>
        <a:solidFill>
          <a:schemeClr val="bg1"/>
        </a:solidFill>
        <a:ln w="12700">
          <a:noFill/>
          <a:prstDash val="solid"/>
        </a:ln>
      </c:spPr>
    </c:plotArea>
    <c:plotVisOnly val="1"/>
    <c:dispBlanksAs val="gap"/>
    <c:showDLblsOverMax val="0"/>
  </c:chart>
  <c:spPr>
    <a:solidFill>
      <a:srgbClr val="FFFFFF"/>
    </a:solidFill>
    <a:ln w="25400">
      <a:solidFill>
        <a:schemeClr val="tx1"/>
      </a:solidFill>
      <a:prstDash val="solid"/>
      <a:miter lim="800000"/>
    </a:ln>
  </c:spPr>
  <c:txPr>
    <a:bodyPr/>
    <a:lstStyle/>
    <a:p>
      <a:pPr>
        <a:defRPr sz="1000" b="0" i="0" u="none" strike="noStrike" baseline="0">
          <a:solidFill>
            <a:srgbClr val="000000"/>
          </a:solidFill>
          <a:latin typeface="Arial"/>
          <a:ea typeface="Arial"/>
          <a:cs typeface="Arial"/>
        </a:defRPr>
      </a:pPr>
      <a:endParaRPr lang="en-US"/>
    </a:p>
  </c:txPr>
  <c:printSettings>
    <c:headerFooter alignWithMargins="0"/>
    <c:pageMargins b="1" l="0.75000000000000011" r="0.75000000000000011" t="1" header="0.5" footer="0.5"/>
    <c:pageSetup/>
  </c:printSettings>
</c:chartSpace>
</file>

<file path=xl/charts/chart6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400">
                <a:solidFill>
                  <a:srgbClr val="404041"/>
                </a:solidFill>
                <a:latin typeface="Calibri" pitchFamily="34" charset="0"/>
              </a:defRPr>
            </a:pPr>
            <a:r>
              <a:rPr lang="en-CA" sz="1400" b="1">
                <a:solidFill>
                  <a:srgbClr val="404041"/>
                </a:solidFill>
                <a:latin typeface="Calibri" pitchFamily="34" charset="0"/>
              </a:rPr>
              <a:t>Rule 3. Runs</a:t>
            </a:r>
          </a:p>
        </c:rich>
      </c:tx>
      <c:overlay val="0"/>
    </c:title>
    <c:autoTitleDeleted val="0"/>
    <c:plotArea>
      <c:layout>
        <c:manualLayout>
          <c:layoutTarget val="inner"/>
          <c:xMode val="edge"/>
          <c:yMode val="edge"/>
          <c:x val="6.4718323253071627E-2"/>
          <c:y val="0.14805211848518934"/>
          <c:w val="0.90610293278557574"/>
          <c:h val="0.7419163750364538"/>
        </c:manualLayout>
      </c:layout>
      <c:lineChart>
        <c:grouping val="standard"/>
        <c:varyColors val="0"/>
        <c:ser>
          <c:idx val="0"/>
          <c:order val="0"/>
          <c:tx>
            <c:v>Measure</c:v>
          </c:tx>
          <c:spPr>
            <a:ln w="22225">
              <a:solidFill>
                <a:srgbClr val="0070C0"/>
              </a:solidFill>
              <a:prstDash val="solid"/>
            </a:ln>
          </c:spPr>
          <c:marker>
            <c:symbol val="circle"/>
            <c:size val="6"/>
            <c:spPr>
              <a:solidFill>
                <a:srgbClr val="0070C0"/>
              </a:solidFill>
              <a:ln>
                <a:solidFill>
                  <a:srgbClr val="0070C0"/>
                </a:solidFill>
                <a:prstDash val="solid"/>
              </a:ln>
            </c:spPr>
          </c:marker>
          <c:cat>
            <c:numLit>
              <c:formatCode>General</c:formatCode>
              <c:ptCount val="25"/>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pt idx="24">
                <c:v>25</c:v>
              </c:pt>
            </c:numLit>
          </c:cat>
          <c:val>
            <c:numLit>
              <c:formatCode>General</c:formatCode>
              <c:ptCount val="25"/>
              <c:pt idx="0">
                <c:v>5</c:v>
              </c:pt>
              <c:pt idx="1">
                <c:v>6</c:v>
              </c:pt>
              <c:pt idx="2">
                <c:v>5</c:v>
              </c:pt>
              <c:pt idx="3">
                <c:v>7</c:v>
              </c:pt>
              <c:pt idx="4">
                <c:v>8</c:v>
              </c:pt>
              <c:pt idx="5">
                <c:v>4</c:v>
              </c:pt>
              <c:pt idx="6">
                <c:v>5</c:v>
              </c:pt>
              <c:pt idx="7">
                <c:v>6</c:v>
              </c:pt>
              <c:pt idx="8">
                <c:v>8</c:v>
              </c:pt>
              <c:pt idx="9">
                <c:v>7</c:v>
              </c:pt>
              <c:pt idx="10">
                <c:v>8</c:v>
              </c:pt>
              <c:pt idx="11">
                <c:v>8</c:v>
              </c:pt>
              <c:pt idx="12">
                <c:v>11</c:v>
              </c:pt>
              <c:pt idx="13">
                <c:v>16</c:v>
              </c:pt>
              <c:pt idx="14">
                <c:v>13</c:v>
              </c:pt>
              <c:pt idx="15">
                <c:v>13</c:v>
              </c:pt>
              <c:pt idx="16">
                <c:v>12</c:v>
              </c:pt>
              <c:pt idx="17">
                <c:v>12</c:v>
              </c:pt>
              <c:pt idx="18">
                <c:v>14</c:v>
              </c:pt>
              <c:pt idx="19">
                <c:v>18</c:v>
              </c:pt>
              <c:pt idx="20">
                <c:v>14</c:v>
              </c:pt>
              <c:pt idx="21">
                <c:v>14</c:v>
              </c:pt>
              <c:pt idx="22">
                <c:v>13</c:v>
              </c:pt>
              <c:pt idx="23">
                <c:v>17</c:v>
              </c:pt>
              <c:pt idx="24">
                <c:v>16</c:v>
              </c:pt>
            </c:numLit>
          </c:val>
          <c:smooth val="0"/>
          <c:extLst>
            <c:ext xmlns:c16="http://schemas.microsoft.com/office/drawing/2014/chart" uri="{C3380CC4-5D6E-409C-BE32-E72D297353CC}">
              <c16:uniqueId val="{00000000-8827-44BF-90EA-11160A0E6704}"/>
            </c:ext>
          </c:extLst>
        </c:ser>
        <c:ser>
          <c:idx val="1"/>
          <c:order val="1"/>
          <c:spPr>
            <a:ln w="19050">
              <a:solidFill>
                <a:schemeClr val="bg1">
                  <a:lumMod val="50000"/>
                </a:schemeClr>
              </a:solidFill>
              <a:prstDash val="dash"/>
            </a:ln>
          </c:spPr>
          <c:marker>
            <c:symbol val="none"/>
          </c:marker>
          <c:val>
            <c:numLit>
              <c:formatCode>General</c:formatCode>
              <c:ptCount val="25"/>
              <c:pt idx="0">
                <c:v>11</c:v>
              </c:pt>
              <c:pt idx="1">
                <c:v>11</c:v>
              </c:pt>
              <c:pt idx="2">
                <c:v>11</c:v>
              </c:pt>
              <c:pt idx="3">
                <c:v>11</c:v>
              </c:pt>
              <c:pt idx="4">
                <c:v>11</c:v>
              </c:pt>
              <c:pt idx="5">
                <c:v>11</c:v>
              </c:pt>
              <c:pt idx="6">
                <c:v>11</c:v>
              </c:pt>
              <c:pt idx="7">
                <c:v>11</c:v>
              </c:pt>
              <c:pt idx="8">
                <c:v>11</c:v>
              </c:pt>
              <c:pt idx="9">
                <c:v>11</c:v>
              </c:pt>
              <c:pt idx="10">
                <c:v>11</c:v>
              </c:pt>
              <c:pt idx="11">
                <c:v>11</c:v>
              </c:pt>
              <c:pt idx="12">
                <c:v>11</c:v>
              </c:pt>
              <c:pt idx="13">
                <c:v>11</c:v>
              </c:pt>
              <c:pt idx="14">
                <c:v>11</c:v>
              </c:pt>
              <c:pt idx="15">
                <c:v>11</c:v>
              </c:pt>
              <c:pt idx="16">
                <c:v>11</c:v>
              </c:pt>
              <c:pt idx="17">
                <c:v>11</c:v>
              </c:pt>
              <c:pt idx="18">
                <c:v>11</c:v>
              </c:pt>
              <c:pt idx="19">
                <c:v>11</c:v>
              </c:pt>
              <c:pt idx="20">
                <c:v>11</c:v>
              </c:pt>
              <c:pt idx="21">
                <c:v>11</c:v>
              </c:pt>
              <c:pt idx="22">
                <c:v>11</c:v>
              </c:pt>
              <c:pt idx="23">
                <c:v>11</c:v>
              </c:pt>
              <c:pt idx="24">
                <c:v>11</c:v>
              </c:pt>
            </c:numLit>
          </c:val>
          <c:smooth val="0"/>
          <c:extLst>
            <c:ext xmlns:c16="http://schemas.microsoft.com/office/drawing/2014/chart" uri="{C3380CC4-5D6E-409C-BE32-E72D297353CC}">
              <c16:uniqueId val="{00000001-8827-44BF-90EA-11160A0E6704}"/>
            </c:ext>
          </c:extLst>
        </c:ser>
        <c:dLbls>
          <c:showLegendKey val="0"/>
          <c:showVal val="0"/>
          <c:showCatName val="0"/>
          <c:showSerName val="0"/>
          <c:showPercent val="0"/>
          <c:showBubbleSize val="0"/>
        </c:dLbls>
        <c:marker val="1"/>
        <c:smooth val="0"/>
        <c:axId val="586183040"/>
        <c:axId val="586184576"/>
      </c:lineChart>
      <c:catAx>
        <c:axId val="586183040"/>
        <c:scaling>
          <c:orientation val="minMax"/>
        </c:scaling>
        <c:delete val="0"/>
        <c:axPos val="b"/>
        <c:numFmt formatCode="General" sourceLinked="1"/>
        <c:majorTickMark val="out"/>
        <c:minorTickMark val="none"/>
        <c:tickLblPos val="nextTo"/>
        <c:spPr>
          <a:ln w="25400">
            <a:solidFill>
              <a:srgbClr val="404041"/>
            </a:solidFill>
            <a:prstDash val="solid"/>
          </a:ln>
        </c:spPr>
        <c:txPr>
          <a:bodyPr rot="0" vert="horz"/>
          <a:lstStyle/>
          <a:p>
            <a:pPr>
              <a:defRPr sz="1200" b="0" i="0" u="none" strike="noStrike" baseline="0">
                <a:solidFill>
                  <a:srgbClr val="404041"/>
                </a:solidFill>
                <a:latin typeface="Calibri" pitchFamily="34" charset="0"/>
                <a:ea typeface="Arial"/>
                <a:cs typeface="Arial"/>
              </a:defRPr>
            </a:pPr>
            <a:endParaRPr lang="en-US"/>
          </a:p>
        </c:txPr>
        <c:crossAx val="586184576"/>
        <c:crosses val="autoZero"/>
        <c:auto val="1"/>
        <c:lblAlgn val="ctr"/>
        <c:lblOffset val="100"/>
        <c:tickLblSkip val="2"/>
        <c:tickMarkSkip val="1"/>
        <c:noMultiLvlLbl val="0"/>
      </c:catAx>
      <c:valAx>
        <c:axId val="586184576"/>
        <c:scaling>
          <c:orientation val="minMax"/>
          <c:max val="25"/>
        </c:scaling>
        <c:delete val="0"/>
        <c:axPos val="l"/>
        <c:numFmt formatCode="General" sourceLinked="1"/>
        <c:majorTickMark val="out"/>
        <c:minorTickMark val="none"/>
        <c:tickLblPos val="nextTo"/>
        <c:spPr>
          <a:ln w="25400">
            <a:solidFill>
              <a:srgbClr val="404041"/>
            </a:solidFill>
            <a:prstDash val="solid"/>
          </a:ln>
        </c:spPr>
        <c:txPr>
          <a:bodyPr rot="0" vert="horz"/>
          <a:lstStyle/>
          <a:p>
            <a:pPr>
              <a:defRPr sz="1200" b="0" i="0" u="none" strike="noStrike" baseline="0">
                <a:solidFill>
                  <a:srgbClr val="404041"/>
                </a:solidFill>
                <a:latin typeface="Calibri" pitchFamily="34" charset="0"/>
                <a:ea typeface="Arial"/>
                <a:cs typeface="Arial"/>
              </a:defRPr>
            </a:pPr>
            <a:endParaRPr lang="en-US"/>
          </a:p>
        </c:txPr>
        <c:crossAx val="586183040"/>
        <c:crosses val="autoZero"/>
        <c:crossBetween val="midCat"/>
      </c:valAx>
      <c:spPr>
        <a:solidFill>
          <a:schemeClr val="bg1"/>
        </a:solidFill>
        <a:ln w="12700">
          <a:noFill/>
          <a:prstDash val="solid"/>
        </a:ln>
      </c:spPr>
    </c:plotArea>
    <c:plotVisOnly val="1"/>
    <c:dispBlanksAs val="gap"/>
    <c:showDLblsOverMax val="0"/>
  </c:chart>
  <c:spPr>
    <a:solidFill>
      <a:srgbClr val="FFFFFF"/>
    </a:solidFill>
    <a:ln w="25400">
      <a:solidFill>
        <a:schemeClr val="tx1"/>
      </a:solidFill>
      <a:prstDash val="solid"/>
      <a:miter lim="800000"/>
    </a:ln>
  </c:spPr>
  <c:txPr>
    <a:bodyPr/>
    <a:lstStyle/>
    <a:p>
      <a:pPr>
        <a:defRPr sz="1000" b="0" i="0" u="none" strike="noStrike" baseline="0">
          <a:solidFill>
            <a:srgbClr val="000000"/>
          </a:solidFill>
          <a:latin typeface="Arial"/>
          <a:ea typeface="Arial"/>
          <a:cs typeface="Arial"/>
        </a:defRPr>
      </a:pPr>
      <a:endParaRPr lang="en-US"/>
    </a:p>
  </c:txPr>
  <c:printSettings>
    <c:headerFooter alignWithMargins="0"/>
    <c:pageMargins b="1" l="0.75000000000000011" r="0.75000000000000011" t="1" header="0.5" footer="0.5"/>
    <c:pageSetup/>
  </c:printSettings>
</c:chartSpace>
</file>

<file path=xl/charts/chart6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400">
                <a:solidFill>
                  <a:srgbClr val="404041"/>
                </a:solidFill>
                <a:latin typeface="Calibri" pitchFamily="34" charset="0"/>
              </a:defRPr>
            </a:pPr>
            <a:r>
              <a:rPr lang="en-CA" sz="1400" b="1">
                <a:solidFill>
                  <a:srgbClr val="404041"/>
                </a:solidFill>
                <a:latin typeface="Calibri" pitchFamily="34" charset="0"/>
              </a:rPr>
              <a:t>Rule 4. Astronomical Point</a:t>
            </a:r>
          </a:p>
        </c:rich>
      </c:tx>
      <c:overlay val="0"/>
    </c:title>
    <c:autoTitleDeleted val="0"/>
    <c:plotArea>
      <c:layout>
        <c:manualLayout>
          <c:layoutTarget val="inner"/>
          <c:xMode val="edge"/>
          <c:yMode val="edge"/>
          <c:x val="6.4718323253071627E-2"/>
          <c:y val="0.14805211848518934"/>
          <c:w val="0.90610293278557574"/>
          <c:h val="0.7419163750364538"/>
        </c:manualLayout>
      </c:layout>
      <c:lineChart>
        <c:grouping val="standard"/>
        <c:varyColors val="0"/>
        <c:ser>
          <c:idx val="0"/>
          <c:order val="0"/>
          <c:tx>
            <c:v>Measure</c:v>
          </c:tx>
          <c:spPr>
            <a:ln w="22225">
              <a:solidFill>
                <a:srgbClr val="0070C0"/>
              </a:solidFill>
              <a:prstDash val="solid"/>
            </a:ln>
          </c:spPr>
          <c:marker>
            <c:symbol val="circle"/>
            <c:size val="6"/>
            <c:spPr>
              <a:solidFill>
                <a:srgbClr val="0070C0"/>
              </a:solidFill>
              <a:ln>
                <a:solidFill>
                  <a:srgbClr val="0070C0"/>
                </a:solidFill>
                <a:prstDash val="solid"/>
              </a:ln>
            </c:spPr>
          </c:marker>
          <c:cat>
            <c:numLit>
              <c:formatCode>General</c:formatCode>
              <c:ptCount val="25"/>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pt idx="24">
                <c:v>25</c:v>
              </c:pt>
            </c:numLit>
          </c:cat>
          <c:val>
            <c:numLit>
              <c:formatCode>General</c:formatCode>
              <c:ptCount val="25"/>
              <c:pt idx="0">
                <c:v>7</c:v>
              </c:pt>
              <c:pt idx="1">
                <c:v>3</c:v>
              </c:pt>
              <c:pt idx="2">
                <c:v>5</c:v>
              </c:pt>
              <c:pt idx="3">
                <c:v>1</c:v>
              </c:pt>
              <c:pt idx="4">
                <c:v>2</c:v>
              </c:pt>
              <c:pt idx="5">
                <c:v>6</c:v>
              </c:pt>
              <c:pt idx="6">
                <c:v>3</c:v>
              </c:pt>
              <c:pt idx="7">
                <c:v>22</c:v>
              </c:pt>
              <c:pt idx="8">
                <c:v>5</c:v>
              </c:pt>
              <c:pt idx="9">
                <c:v>4</c:v>
              </c:pt>
              <c:pt idx="10">
                <c:v>6</c:v>
              </c:pt>
              <c:pt idx="11">
                <c:v>8</c:v>
              </c:pt>
              <c:pt idx="12">
                <c:v>9</c:v>
              </c:pt>
              <c:pt idx="13">
                <c:v>1</c:v>
              </c:pt>
              <c:pt idx="14">
                <c:v>4</c:v>
              </c:pt>
              <c:pt idx="15">
                <c:v>8</c:v>
              </c:pt>
              <c:pt idx="16">
                <c:v>4</c:v>
              </c:pt>
              <c:pt idx="17">
                <c:v>3</c:v>
              </c:pt>
              <c:pt idx="18">
                <c:v>1</c:v>
              </c:pt>
              <c:pt idx="19">
                <c:v>6</c:v>
              </c:pt>
              <c:pt idx="20">
                <c:v>8</c:v>
              </c:pt>
              <c:pt idx="21">
                <c:v>3</c:v>
              </c:pt>
              <c:pt idx="22">
                <c:v>2</c:v>
              </c:pt>
              <c:pt idx="23">
                <c:v>3</c:v>
              </c:pt>
              <c:pt idx="24">
                <c:v>6</c:v>
              </c:pt>
            </c:numLit>
          </c:val>
          <c:smooth val="0"/>
          <c:extLst>
            <c:ext xmlns:c16="http://schemas.microsoft.com/office/drawing/2014/chart" uri="{C3380CC4-5D6E-409C-BE32-E72D297353CC}">
              <c16:uniqueId val="{00000000-A42C-4950-8890-A23400301331}"/>
            </c:ext>
          </c:extLst>
        </c:ser>
        <c:ser>
          <c:idx val="1"/>
          <c:order val="1"/>
          <c:spPr>
            <a:ln w="19050">
              <a:solidFill>
                <a:schemeClr val="bg1">
                  <a:lumMod val="50000"/>
                </a:schemeClr>
              </a:solidFill>
              <a:prstDash val="dash"/>
            </a:ln>
          </c:spPr>
          <c:marker>
            <c:symbol val="none"/>
          </c:marker>
          <c:val>
            <c:numLit>
              <c:formatCode>General</c:formatCode>
              <c:ptCount val="25"/>
              <c:pt idx="0">
                <c:v>4</c:v>
              </c:pt>
              <c:pt idx="1">
                <c:v>4</c:v>
              </c:pt>
              <c:pt idx="2">
                <c:v>4</c:v>
              </c:pt>
              <c:pt idx="3">
                <c:v>4</c:v>
              </c:pt>
              <c:pt idx="4">
                <c:v>4</c:v>
              </c:pt>
              <c:pt idx="5">
                <c:v>4</c:v>
              </c:pt>
              <c:pt idx="6">
                <c:v>4</c:v>
              </c:pt>
              <c:pt idx="7">
                <c:v>4</c:v>
              </c:pt>
              <c:pt idx="8">
                <c:v>4</c:v>
              </c:pt>
              <c:pt idx="9">
                <c:v>4</c:v>
              </c:pt>
              <c:pt idx="10">
                <c:v>4</c:v>
              </c:pt>
              <c:pt idx="11">
                <c:v>4</c:v>
              </c:pt>
              <c:pt idx="12">
                <c:v>4</c:v>
              </c:pt>
              <c:pt idx="13">
                <c:v>4</c:v>
              </c:pt>
              <c:pt idx="14">
                <c:v>4</c:v>
              </c:pt>
              <c:pt idx="15">
                <c:v>4</c:v>
              </c:pt>
              <c:pt idx="16">
                <c:v>4</c:v>
              </c:pt>
              <c:pt idx="17">
                <c:v>4</c:v>
              </c:pt>
              <c:pt idx="18">
                <c:v>4</c:v>
              </c:pt>
              <c:pt idx="19">
                <c:v>4</c:v>
              </c:pt>
              <c:pt idx="20">
                <c:v>4</c:v>
              </c:pt>
              <c:pt idx="21">
                <c:v>4</c:v>
              </c:pt>
              <c:pt idx="22">
                <c:v>4</c:v>
              </c:pt>
              <c:pt idx="23">
                <c:v>4</c:v>
              </c:pt>
              <c:pt idx="24">
                <c:v>4</c:v>
              </c:pt>
            </c:numLit>
          </c:val>
          <c:smooth val="0"/>
          <c:extLst>
            <c:ext xmlns:c16="http://schemas.microsoft.com/office/drawing/2014/chart" uri="{C3380CC4-5D6E-409C-BE32-E72D297353CC}">
              <c16:uniqueId val="{00000001-A42C-4950-8890-A23400301331}"/>
            </c:ext>
          </c:extLst>
        </c:ser>
        <c:dLbls>
          <c:showLegendKey val="0"/>
          <c:showVal val="0"/>
          <c:showCatName val="0"/>
          <c:showSerName val="0"/>
          <c:showPercent val="0"/>
          <c:showBubbleSize val="0"/>
        </c:dLbls>
        <c:marker val="1"/>
        <c:smooth val="0"/>
        <c:axId val="586214400"/>
        <c:axId val="586216192"/>
      </c:lineChart>
      <c:catAx>
        <c:axId val="586214400"/>
        <c:scaling>
          <c:orientation val="minMax"/>
        </c:scaling>
        <c:delete val="0"/>
        <c:axPos val="b"/>
        <c:numFmt formatCode="General" sourceLinked="1"/>
        <c:majorTickMark val="out"/>
        <c:minorTickMark val="none"/>
        <c:tickLblPos val="nextTo"/>
        <c:spPr>
          <a:ln w="25400">
            <a:solidFill>
              <a:srgbClr val="404041"/>
            </a:solidFill>
            <a:prstDash val="solid"/>
          </a:ln>
        </c:spPr>
        <c:txPr>
          <a:bodyPr rot="0" vert="horz"/>
          <a:lstStyle/>
          <a:p>
            <a:pPr>
              <a:defRPr sz="1200" b="0" i="0" u="none" strike="noStrike" baseline="0">
                <a:solidFill>
                  <a:srgbClr val="404041"/>
                </a:solidFill>
                <a:latin typeface="Calibri" pitchFamily="34" charset="0"/>
                <a:ea typeface="Arial"/>
                <a:cs typeface="Arial"/>
              </a:defRPr>
            </a:pPr>
            <a:endParaRPr lang="en-US"/>
          </a:p>
        </c:txPr>
        <c:crossAx val="586216192"/>
        <c:crosses val="autoZero"/>
        <c:auto val="1"/>
        <c:lblAlgn val="ctr"/>
        <c:lblOffset val="100"/>
        <c:tickLblSkip val="2"/>
        <c:tickMarkSkip val="1"/>
        <c:noMultiLvlLbl val="0"/>
      </c:catAx>
      <c:valAx>
        <c:axId val="586216192"/>
        <c:scaling>
          <c:orientation val="minMax"/>
          <c:max val="25"/>
        </c:scaling>
        <c:delete val="0"/>
        <c:axPos val="l"/>
        <c:numFmt formatCode="General" sourceLinked="1"/>
        <c:majorTickMark val="out"/>
        <c:minorTickMark val="none"/>
        <c:tickLblPos val="nextTo"/>
        <c:spPr>
          <a:ln w="25400">
            <a:solidFill>
              <a:srgbClr val="404041"/>
            </a:solidFill>
            <a:prstDash val="solid"/>
          </a:ln>
        </c:spPr>
        <c:txPr>
          <a:bodyPr rot="0" vert="horz"/>
          <a:lstStyle/>
          <a:p>
            <a:pPr>
              <a:defRPr sz="1200" b="0" i="0" u="none" strike="noStrike" baseline="0">
                <a:solidFill>
                  <a:srgbClr val="404041"/>
                </a:solidFill>
                <a:latin typeface="Calibri" pitchFamily="34" charset="0"/>
                <a:ea typeface="Arial"/>
                <a:cs typeface="Arial"/>
              </a:defRPr>
            </a:pPr>
            <a:endParaRPr lang="en-US"/>
          </a:p>
        </c:txPr>
        <c:crossAx val="586214400"/>
        <c:crosses val="autoZero"/>
        <c:crossBetween val="midCat"/>
      </c:valAx>
      <c:spPr>
        <a:solidFill>
          <a:schemeClr val="bg1"/>
        </a:solidFill>
        <a:ln w="12700">
          <a:noFill/>
          <a:prstDash val="solid"/>
        </a:ln>
      </c:spPr>
    </c:plotArea>
    <c:plotVisOnly val="1"/>
    <c:dispBlanksAs val="gap"/>
    <c:showDLblsOverMax val="0"/>
  </c:chart>
  <c:spPr>
    <a:solidFill>
      <a:srgbClr val="FFFFFF"/>
    </a:solidFill>
    <a:ln w="25400">
      <a:solidFill>
        <a:schemeClr val="tx1"/>
      </a:solidFill>
      <a:prstDash val="solid"/>
      <a:miter lim="800000"/>
    </a:ln>
  </c:spPr>
  <c:txPr>
    <a:bodyPr/>
    <a:lstStyle/>
    <a:p>
      <a:pPr>
        <a:defRPr sz="1000" b="0" i="0" u="none" strike="noStrike" baseline="0">
          <a:solidFill>
            <a:srgbClr val="000000"/>
          </a:solidFill>
          <a:latin typeface="Arial"/>
          <a:ea typeface="Arial"/>
          <a:cs typeface="Arial"/>
        </a:defRPr>
      </a:pPr>
      <a:endParaRPr lang="en-US"/>
    </a:p>
  </c:txPr>
  <c:printSettings>
    <c:headerFooter alignWithMargins="0"/>
    <c:pageMargins b="1" l="0.75000000000000011" r="0.75000000000000011" t="1" header="0.5" footer="0.5"/>
    <c:pageSetup/>
  </c:printSettings>
</c:chartSpace>
</file>

<file path=xl/charts/colors1.xml><?xml version="1.0" encoding="utf-8"?>
<cs:colorStyle xmlns:cs="http://schemas.microsoft.com/office/drawing/2012/chartStyle" xmlns:a="http://schemas.openxmlformats.org/drawingml/2006/main" meth="cycle" id="20">
  <a:schemeClr val="dk1"/>
  <cs:variation>
    <a:tint val="88500"/>
  </cs:variation>
  <cs:variation>
    <a:tint val="55000"/>
  </cs:variation>
  <cs:variation>
    <a:tint val="75000"/>
  </cs:variation>
  <cs:variation>
    <a:tint val="98500"/>
  </cs:variation>
  <cs:variation>
    <a:tint val="30000"/>
  </cs:variation>
  <cs:variation>
    <a:tint val="60000"/>
  </cs:variation>
  <cs:variation>
    <a:tint val="80000"/>
  </cs:variation>
</cs:colorStyle>
</file>

<file path=xl/charts/colors2.xml><?xml version="1.0" encoding="utf-8"?>
<cs:colorStyle xmlns:cs="http://schemas.microsoft.com/office/drawing/2012/chartStyle" xmlns:a="http://schemas.openxmlformats.org/drawingml/2006/main" meth="cycle" id="20">
  <a:schemeClr val="dk1"/>
  <cs:variation>
    <a:tint val="88500"/>
  </cs:variation>
  <cs:variation>
    <a:tint val="55000"/>
  </cs:variation>
  <cs:variation>
    <a:tint val="75000"/>
  </cs:variation>
  <cs:variation>
    <a:tint val="98500"/>
  </cs:variation>
  <cs:variation>
    <a:tint val="30000"/>
  </cs:variation>
  <cs:variation>
    <a:tint val="60000"/>
  </cs:variation>
  <cs:variation>
    <a:tint val="80000"/>
  </cs:variation>
</cs:colorStyle>
</file>

<file path=xl/charts/colors3.xml><?xml version="1.0" encoding="utf-8"?>
<cs:colorStyle xmlns:cs="http://schemas.microsoft.com/office/drawing/2012/chartStyle" xmlns:a="http://schemas.openxmlformats.org/drawingml/2006/main" meth="cycle" id="20">
  <a:schemeClr val="dk1"/>
  <cs:variation>
    <a:tint val="88500"/>
  </cs:variation>
  <cs:variation>
    <a:tint val="55000"/>
  </cs:variation>
  <cs:variation>
    <a:tint val="75000"/>
  </cs:variation>
  <cs:variation>
    <a:tint val="98500"/>
  </cs:variation>
  <cs:variation>
    <a:tint val="30000"/>
  </cs:variation>
  <cs:variation>
    <a:tint val="60000"/>
  </cs:variation>
  <cs:variation>
    <a:tint val="80000"/>
  </cs:variation>
</cs:colorStyle>
</file>

<file path=xl/charts/colors4.xml><?xml version="1.0" encoding="utf-8"?>
<cs:colorStyle xmlns:cs="http://schemas.microsoft.com/office/drawing/2012/chartStyle" xmlns:a="http://schemas.openxmlformats.org/drawingml/2006/main" meth="cycle" id="20">
  <a:schemeClr val="dk1"/>
  <cs:variation>
    <a:tint val="88500"/>
  </cs:variation>
  <cs:variation>
    <a:tint val="55000"/>
  </cs:variation>
  <cs:variation>
    <a:tint val="75000"/>
  </cs:variation>
  <cs:variation>
    <a:tint val="98500"/>
  </cs:variation>
  <cs:variation>
    <a:tint val="30000"/>
  </cs:variation>
  <cs:variation>
    <a:tint val="60000"/>
  </cs:variation>
  <cs:variation>
    <a:tint val="80000"/>
  </cs:variation>
</cs:colorStyle>
</file>

<file path=xl/charts/colors5.xml><?xml version="1.0" encoding="utf-8"?>
<cs:colorStyle xmlns:cs="http://schemas.microsoft.com/office/drawing/2012/chartStyle" xmlns:a="http://schemas.openxmlformats.org/drawingml/2006/main" meth="cycle" id="20">
  <a:schemeClr val="dk1"/>
  <cs:variation>
    <a:tint val="88500"/>
  </cs:variation>
  <cs:variation>
    <a:tint val="55000"/>
  </cs:variation>
  <cs:variation>
    <a:tint val="75000"/>
  </cs:variation>
  <cs:variation>
    <a:tint val="98500"/>
  </cs:variation>
  <cs:variation>
    <a:tint val="30000"/>
  </cs:variation>
  <cs:variation>
    <a:tint val="60000"/>
  </cs:variation>
  <cs:variation>
    <a:tint val="80000"/>
  </cs:variation>
</cs:colorStyle>
</file>

<file path=xl/charts/colors6.xml><?xml version="1.0" encoding="utf-8"?>
<cs:colorStyle xmlns:cs="http://schemas.microsoft.com/office/drawing/2012/chartStyle" xmlns:a="http://schemas.openxmlformats.org/drawingml/2006/main" meth="cycle" id="20">
  <a:schemeClr val="dk1"/>
  <cs:variation>
    <a:tint val="88500"/>
  </cs:variation>
  <cs:variation>
    <a:tint val="55000"/>
  </cs:variation>
  <cs:variation>
    <a:tint val="75000"/>
  </cs:variation>
  <cs:variation>
    <a:tint val="98500"/>
  </cs:variation>
  <cs:variation>
    <a:tint val="30000"/>
  </cs:variation>
  <cs:variation>
    <a:tint val="60000"/>
  </cs:variation>
  <cs:variation>
    <a:tint val="80000"/>
  </cs:variation>
</cs:colorStyle>
</file>

<file path=xl/charts/colors7.xml><?xml version="1.0" encoding="utf-8"?>
<cs:colorStyle xmlns:cs="http://schemas.microsoft.com/office/drawing/2012/chartStyle" xmlns:a="http://schemas.openxmlformats.org/drawingml/2006/main" meth="cycle" id="20">
  <a:schemeClr val="dk1"/>
  <cs:variation>
    <a:tint val="88500"/>
  </cs:variation>
  <cs:variation>
    <a:tint val="55000"/>
  </cs:variation>
  <cs:variation>
    <a:tint val="75000"/>
  </cs:variation>
  <cs:variation>
    <a:tint val="98500"/>
  </cs:variation>
  <cs:variation>
    <a:tint val="30000"/>
  </cs:variation>
  <cs:variation>
    <a:tint val="60000"/>
  </cs:variation>
  <cs:variation>
    <a:tint val="80000"/>
  </cs:variation>
</cs:colorStyle>
</file>

<file path=xl/charts/colors8.xml><?xml version="1.0" encoding="utf-8"?>
<cs:colorStyle xmlns:cs="http://schemas.microsoft.com/office/drawing/2012/chartStyle" xmlns:a="http://schemas.openxmlformats.org/drawingml/2006/main" meth="cycle" id="20">
  <a:schemeClr val="dk1"/>
  <cs:variation>
    <a:tint val="88500"/>
  </cs:variation>
  <cs:variation>
    <a:tint val="55000"/>
  </cs:variation>
  <cs:variation>
    <a:tint val="75000"/>
  </cs:variation>
  <cs:variation>
    <a:tint val="98500"/>
  </cs:variation>
  <cs:variation>
    <a:tint val="30000"/>
  </cs:variation>
  <cs:variation>
    <a:tint val="60000"/>
  </cs:variation>
  <cs:variation>
    <a:tint val="80000"/>
  </cs:variation>
</cs:colorStyle>
</file>

<file path=xl/charts/colors9.xml><?xml version="1.0" encoding="utf-8"?>
<cs:colorStyle xmlns:cs="http://schemas.microsoft.com/office/drawing/2012/chartStyle" xmlns:a="http://schemas.openxmlformats.org/drawingml/2006/main" meth="cycle" id="20">
  <a:schemeClr val="dk1"/>
  <cs:variation>
    <a:tint val="88500"/>
  </cs:variation>
  <cs:variation>
    <a:tint val="55000"/>
  </cs:variation>
  <cs:variation>
    <a:tint val="75000"/>
  </cs:variation>
  <cs:variation>
    <a:tint val="98500"/>
  </cs:variation>
  <cs:variation>
    <a:tint val="30000"/>
  </cs:variation>
  <cs:variation>
    <a:tint val="60000"/>
  </cs:variation>
  <cs:variation>
    <a:tint val="80000"/>
  </cs:variation>
</cs:colorStyle>
</file>

<file path=xl/charts/colors10.xml><?xml version="1.0" encoding="utf-8"?>
<cs:colorStyle xmlns:cs="http://schemas.microsoft.com/office/drawing/2012/chartStyle" xmlns:a="http://schemas.openxmlformats.org/drawingml/2006/main" meth="cycle" id="20">
  <a:schemeClr val="dk1"/>
  <cs:variation>
    <a:tint val="88500"/>
  </cs:variation>
  <cs:variation>
    <a:tint val="55000"/>
  </cs:variation>
  <cs:variation>
    <a:tint val="75000"/>
  </cs:variation>
  <cs:variation>
    <a:tint val="98500"/>
  </cs:variation>
  <cs:variation>
    <a:tint val="30000"/>
  </cs:variation>
  <cs:variation>
    <a:tint val="60000"/>
  </cs:variation>
  <cs:variation>
    <a:tint val="80000"/>
  </cs:variation>
</cs:colorStyle>
</file>

<file path=xl/charts/colors11.xml><?xml version="1.0" encoding="utf-8"?>
<cs:colorStyle xmlns:cs="http://schemas.microsoft.com/office/drawing/2012/chartStyle" xmlns:a="http://schemas.openxmlformats.org/drawingml/2006/main" meth="cycle" id="20">
  <a:schemeClr val="dk1"/>
  <cs:variation>
    <a:tint val="88500"/>
  </cs:variation>
  <cs:variation>
    <a:tint val="55000"/>
  </cs:variation>
  <cs:variation>
    <a:tint val="75000"/>
  </cs:variation>
  <cs:variation>
    <a:tint val="98500"/>
  </cs:variation>
  <cs:variation>
    <a:tint val="30000"/>
  </cs:variation>
  <cs:variation>
    <a:tint val="60000"/>
  </cs:variation>
  <cs:variation>
    <a:tint val="80000"/>
  </cs:variation>
</cs:colorStyle>
</file>

<file path=xl/charts/colors12.xml><?xml version="1.0" encoding="utf-8"?>
<cs:colorStyle xmlns:cs="http://schemas.microsoft.com/office/drawing/2012/chartStyle" xmlns:a="http://schemas.openxmlformats.org/drawingml/2006/main" meth="cycle" id="20">
  <a:schemeClr val="dk1"/>
  <cs:variation>
    <a:tint val="88500"/>
  </cs:variation>
  <cs:variation>
    <a:tint val="55000"/>
  </cs:variation>
  <cs:variation>
    <a:tint val="75000"/>
  </cs:variation>
  <cs:variation>
    <a:tint val="98500"/>
  </cs:variation>
  <cs:variation>
    <a:tint val="30000"/>
  </cs:variation>
  <cs:variation>
    <a:tint val="60000"/>
  </cs:variation>
  <cs:variation>
    <a:tint val="80000"/>
  </cs:variation>
</cs:colorStyle>
</file>

<file path=xl/charts/colors13.xml><?xml version="1.0" encoding="utf-8"?>
<cs:colorStyle xmlns:cs="http://schemas.microsoft.com/office/drawing/2012/chartStyle" xmlns:a="http://schemas.openxmlformats.org/drawingml/2006/main" meth="cycle" id="20">
  <a:schemeClr val="dk1"/>
  <cs:variation>
    <a:tint val="88500"/>
  </cs:variation>
  <cs:variation>
    <a:tint val="55000"/>
  </cs:variation>
  <cs:variation>
    <a:tint val="75000"/>
  </cs:variation>
  <cs:variation>
    <a:tint val="98500"/>
  </cs:variation>
  <cs:variation>
    <a:tint val="30000"/>
  </cs:variation>
  <cs:variation>
    <a:tint val="60000"/>
  </cs:variation>
  <cs:variation>
    <a:tint val="80000"/>
  </cs:variation>
</cs:colorStyle>
</file>

<file path=xl/charts/colors14.xml><?xml version="1.0" encoding="utf-8"?>
<cs:colorStyle xmlns:cs="http://schemas.microsoft.com/office/drawing/2012/chartStyle" xmlns:a="http://schemas.openxmlformats.org/drawingml/2006/main" meth="cycle" id="20">
  <a:schemeClr val="dk1"/>
  <cs:variation>
    <a:tint val="88500"/>
  </cs:variation>
  <cs:variation>
    <a:tint val="55000"/>
  </cs:variation>
  <cs:variation>
    <a:tint val="75000"/>
  </cs:variation>
  <cs:variation>
    <a:tint val="98500"/>
  </cs:variation>
  <cs:variation>
    <a:tint val="30000"/>
  </cs:variation>
  <cs:variation>
    <a:tint val="60000"/>
  </cs:variation>
  <cs:variation>
    <a:tint val="80000"/>
  </cs:variation>
</cs:colorStyle>
</file>

<file path=xl/charts/colors15.xml><?xml version="1.0" encoding="utf-8"?>
<cs:colorStyle xmlns:cs="http://schemas.microsoft.com/office/drawing/2012/chartStyle" xmlns:a="http://schemas.openxmlformats.org/drawingml/2006/main" meth="cycle" id="20">
  <a:schemeClr val="dk1"/>
  <cs:variation>
    <a:tint val="88500"/>
  </cs:variation>
  <cs:variation>
    <a:tint val="55000"/>
  </cs:variation>
  <cs:variation>
    <a:tint val="75000"/>
  </cs:variation>
  <cs:variation>
    <a:tint val="98500"/>
  </cs:variation>
  <cs:variation>
    <a:tint val="30000"/>
  </cs:variation>
  <cs:variation>
    <a:tint val="60000"/>
  </cs:variation>
  <cs:variation>
    <a:tint val="80000"/>
  </cs:variation>
</cs:colorStyle>
</file>

<file path=xl/charts/colors1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2.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3.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4.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5.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6.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7.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8.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9.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10.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11.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12.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13.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14.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15.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16.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7.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8.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8" Type="http://schemas.openxmlformats.org/officeDocument/2006/relationships/hyperlink" Target="#FullDash!A1"/><Relationship Id="rId3" Type="http://schemas.openxmlformats.org/officeDocument/2006/relationships/image" Target="../media/image3.svg"/><Relationship Id="rId7" Type="http://schemas.openxmlformats.org/officeDocument/2006/relationships/hyperlink" Target="#Calendar!A1"/><Relationship Id="rId2" Type="http://schemas.openxmlformats.org/officeDocument/2006/relationships/image" Target="../media/image2.png"/><Relationship Id="rId1" Type="http://schemas.openxmlformats.org/officeDocument/2006/relationships/image" Target="../media/image1.png"/><Relationship Id="rId6" Type="http://schemas.openxmlformats.org/officeDocument/2006/relationships/hyperlink" Target="https://sscbc.ca/programs-and-initiatives/transform-care-delivery/specialists-team-care" TargetMode="External"/><Relationship Id="rId5" Type="http://schemas.openxmlformats.org/officeDocument/2006/relationships/hyperlink" Target="#'M1'!A1"/><Relationship Id="rId4" Type="http://schemas.openxmlformats.org/officeDocument/2006/relationships/chart" Target="../charts/chart1.xml"/></Relationships>
</file>

<file path=xl/drawings/_rels/drawing2.xml.rels><?xml version="1.0" encoding="UTF-8" standalone="yes"?>
<Relationships xmlns="http://schemas.openxmlformats.org/package/2006/relationships"><Relationship Id="rId8" Type="http://schemas.openxmlformats.org/officeDocument/2006/relationships/hyperlink" Target="#RoleClarity!A1"/><Relationship Id="rId13" Type="http://schemas.openxmlformats.org/officeDocument/2006/relationships/hyperlink" Target="#'M2'!A1"/><Relationship Id="rId18" Type="http://schemas.openxmlformats.org/officeDocument/2006/relationships/hyperlink" Target="#RunChartRules!A1"/><Relationship Id="rId26" Type="http://schemas.openxmlformats.org/officeDocument/2006/relationships/chart" Target="../charts/chart8.xml"/><Relationship Id="rId3" Type="http://schemas.openxmlformats.org/officeDocument/2006/relationships/chart" Target="../charts/chart4.xml"/><Relationship Id="rId21" Type="http://schemas.openxmlformats.org/officeDocument/2006/relationships/hyperlink" Target="#Calendar!A1"/><Relationship Id="rId7" Type="http://schemas.openxmlformats.org/officeDocument/2006/relationships/hyperlink" Target="#TeamFundamentals!A1"/><Relationship Id="rId12" Type="http://schemas.openxmlformats.org/officeDocument/2006/relationships/hyperlink" Target="#'M1'!A1"/><Relationship Id="rId17" Type="http://schemas.openxmlformats.org/officeDocument/2006/relationships/hyperlink" Target="#'B3'!A1"/><Relationship Id="rId25" Type="http://schemas.openxmlformats.org/officeDocument/2006/relationships/chart" Target="../charts/chart7.xml"/><Relationship Id="rId2" Type="http://schemas.openxmlformats.org/officeDocument/2006/relationships/chart" Target="../charts/chart3.xml"/><Relationship Id="rId16" Type="http://schemas.openxmlformats.org/officeDocument/2006/relationships/hyperlink" Target="#'B2'!A1"/><Relationship Id="rId20" Type="http://schemas.openxmlformats.org/officeDocument/2006/relationships/hyperlink" Target="https://sscbc.ca/programs-and-initiatives/transform-care-delivery/specialists-team-care" TargetMode="External"/><Relationship Id="rId1" Type="http://schemas.openxmlformats.org/officeDocument/2006/relationships/chart" Target="../charts/chart2.xml"/><Relationship Id="rId6" Type="http://schemas.openxmlformats.org/officeDocument/2006/relationships/image" Target="../media/image1.png"/><Relationship Id="rId11" Type="http://schemas.openxmlformats.org/officeDocument/2006/relationships/hyperlink" Target="#Sustainability!A1"/><Relationship Id="rId24" Type="http://schemas.openxmlformats.org/officeDocument/2006/relationships/hyperlink" Target="#SimpleDash!A1"/><Relationship Id="rId5" Type="http://schemas.openxmlformats.org/officeDocument/2006/relationships/chart" Target="../charts/chart6.xml"/><Relationship Id="rId15" Type="http://schemas.openxmlformats.org/officeDocument/2006/relationships/hyperlink" Target="#'B1'!A1"/><Relationship Id="rId23" Type="http://schemas.openxmlformats.org/officeDocument/2006/relationships/image" Target="../media/image3.svg"/><Relationship Id="rId28" Type="http://schemas.openxmlformats.org/officeDocument/2006/relationships/chart" Target="../charts/chart10.xml"/><Relationship Id="rId10" Type="http://schemas.openxmlformats.org/officeDocument/2006/relationships/hyperlink" Target="#Efficiency!A1"/><Relationship Id="rId19" Type="http://schemas.openxmlformats.org/officeDocument/2006/relationships/hyperlink" Target="#Definitions!A1"/><Relationship Id="rId4" Type="http://schemas.openxmlformats.org/officeDocument/2006/relationships/chart" Target="../charts/chart5.xml"/><Relationship Id="rId9" Type="http://schemas.openxmlformats.org/officeDocument/2006/relationships/hyperlink" Target="#CollabEnvironment!A1"/><Relationship Id="rId14" Type="http://schemas.openxmlformats.org/officeDocument/2006/relationships/hyperlink" Target="#'M3'!A1"/><Relationship Id="rId22" Type="http://schemas.openxmlformats.org/officeDocument/2006/relationships/image" Target="../media/image2.png"/><Relationship Id="rId27" Type="http://schemas.openxmlformats.org/officeDocument/2006/relationships/chart" Target="../charts/chart9.xml"/></Relationships>
</file>

<file path=xl/drawings/_rels/drawing3.xml.rels><?xml version="1.0" encoding="UTF-8" standalone="yes"?>
<Relationships xmlns="http://schemas.openxmlformats.org/package/2006/relationships"><Relationship Id="rId8" Type="http://schemas.openxmlformats.org/officeDocument/2006/relationships/chart" Target="../charts/chart14.xml"/><Relationship Id="rId3" Type="http://schemas.openxmlformats.org/officeDocument/2006/relationships/hyperlink" Target="#FullDash!A1"/><Relationship Id="rId7" Type="http://schemas.openxmlformats.org/officeDocument/2006/relationships/chart" Target="../charts/chart13.xml"/><Relationship Id="rId2" Type="http://schemas.openxmlformats.org/officeDocument/2006/relationships/hyperlink" Target="#Definitions!A1"/><Relationship Id="rId1" Type="http://schemas.openxmlformats.org/officeDocument/2006/relationships/hyperlink" Target="#RunChartRules!A1"/><Relationship Id="rId6" Type="http://schemas.openxmlformats.org/officeDocument/2006/relationships/chart" Target="../charts/chart12.xml"/><Relationship Id="rId5" Type="http://schemas.openxmlformats.org/officeDocument/2006/relationships/chart" Target="../charts/chart11.xml"/><Relationship Id="rId10" Type="http://schemas.openxmlformats.org/officeDocument/2006/relationships/chart" Target="../charts/chart16.xml"/><Relationship Id="rId4" Type="http://schemas.openxmlformats.org/officeDocument/2006/relationships/hyperlink" Target="#SimpleDash!A1"/><Relationship Id="rId9" Type="http://schemas.openxmlformats.org/officeDocument/2006/relationships/chart" Target="../charts/chart15.xml"/></Relationships>
</file>

<file path=xl/drawings/_rels/drawing4.xml.rels><?xml version="1.0" encoding="UTF-8" standalone="yes"?>
<Relationships xmlns="http://schemas.openxmlformats.org/package/2006/relationships"><Relationship Id="rId8" Type="http://schemas.openxmlformats.org/officeDocument/2006/relationships/chart" Target="../charts/chart20.xml"/><Relationship Id="rId3" Type="http://schemas.openxmlformats.org/officeDocument/2006/relationships/hyperlink" Target="#Definitions!A1"/><Relationship Id="rId7" Type="http://schemas.openxmlformats.org/officeDocument/2006/relationships/chart" Target="../charts/chart19.xml"/><Relationship Id="rId2" Type="http://schemas.openxmlformats.org/officeDocument/2006/relationships/hyperlink" Target="#RunChartRules!A1"/><Relationship Id="rId1" Type="http://schemas.openxmlformats.org/officeDocument/2006/relationships/chart" Target="../charts/chart17.xml"/><Relationship Id="rId6" Type="http://schemas.openxmlformats.org/officeDocument/2006/relationships/chart" Target="../charts/chart18.xml"/><Relationship Id="rId5" Type="http://schemas.openxmlformats.org/officeDocument/2006/relationships/hyperlink" Target="#SimpleDash!A1"/><Relationship Id="rId4" Type="http://schemas.openxmlformats.org/officeDocument/2006/relationships/hyperlink" Target="#FullDash!A1"/><Relationship Id="rId9" Type="http://schemas.openxmlformats.org/officeDocument/2006/relationships/chart" Target="../charts/chart21.xml"/></Relationships>
</file>

<file path=xl/drawings/_rels/drawing5.xml.rels><?xml version="1.0" encoding="UTF-8" standalone="yes"?>
<Relationships xmlns="http://schemas.openxmlformats.org/package/2006/relationships"><Relationship Id="rId8" Type="http://schemas.openxmlformats.org/officeDocument/2006/relationships/chart" Target="../charts/chart25.xml"/><Relationship Id="rId3" Type="http://schemas.openxmlformats.org/officeDocument/2006/relationships/hyperlink" Target="#FullDash!A1"/><Relationship Id="rId7" Type="http://schemas.openxmlformats.org/officeDocument/2006/relationships/chart" Target="../charts/chart24.xml"/><Relationship Id="rId2" Type="http://schemas.openxmlformats.org/officeDocument/2006/relationships/hyperlink" Target="#Definitions!A1"/><Relationship Id="rId1" Type="http://schemas.openxmlformats.org/officeDocument/2006/relationships/hyperlink" Target="#RunChartRules!A1"/><Relationship Id="rId6" Type="http://schemas.openxmlformats.org/officeDocument/2006/relationships/chart" Target="../charts/chart23.xml"/><Relationship Id="rId5" Type="http://schemas.openxmlformats.org/officeDocument/2006/relationships/chart" Target="../charts/chart22.xml"/><Relationship Id="rId4" Type="http://schemas.openxmlformats.org/officeDocument/2006/relationships/hyperlink" Target="#SimpleDash!A1"/><Relationship Id="rId9" Type="http://schemas.openxmlformats.org/officeDocument/2006/relationships/chart" Target="../charts/chart26.xml"/></Relationships>
</file>

<file path=xl/drawings/_rels/drawing6.xml.rels><?xml version="1.0" encoding="UTF-8" standalone="yes"?>
<Relationships xmlns="http://schemas.openxmlformats.org/package/2006/relationships"><Relationship Id="rId8" Type="http://schemas.openxmlformats.org/officeDocument/2006/relationships/chart" Target="../charts/chart30.xml"/><Relationship Id="rId3" Type="http://schemas.openxmlformats.org/officeDocument/2006/relationships/hyperlink" Target="#FullDash!A1"/><Relationship Id="rId7" Type="http://schemas.openxmlformats.org/officeDocument/2006/relationships/chart" Target="../charts/chart29.xml"/><Relationship Id="rId2" Type="http://schemas.openxmlformats.org/officeDocument/2006/relationships/hyperlink" Target="#Definitions!A1"/><Relationship Id="rId1" Type="http://schemas.openxmlformats.org/officeDocument/2006/relationships/hyperlink" Target="#RunChartRules!A1"/><Relationship Id="rId6" Type="http://schemas.openxmlformats.org/officeDocument/2006/relationships/chart" Target="../charts/chart28.xml"/><Relationship Id="rId5" Type="http://schemas.openxmlformats.org/officeDocument/2006/relationships/chart" Target="../charts/chart27.xml"/><Relationship Id="rId4" Type="http://schemas.openxmlformats.org/officeDocument/2006/relationships/hyperlink" Target="#SimpleDash!A1"/><Relationship Id="rId9" Type="http://schemas.openxmlformats.org/officeDocument/2006/relationships/chart" Target="../charts/chart31.xml"/></Relationships>
</file>

<file path=xl/drawings/_rels/drawing7.xml.rels><?xml version="1.0" encoding="UTF-8" standalone="yes"?>
<Relationships xmlns="http://schemas.openxmlformats.org/package/2006/relationships"><Relationship Id="rId8" Type="http://schemas.openxmlformats.org/officeDocument/2006/relationships/chart" Target="../charts/chart35.xml"/><Relationship Id="rId3" Type="http://schemas.openxmlformats.org/officeDocument/2006/relationships/hyperlink" Target="#FullDash!A1"/><Relationship Id="rId7" Type="http://schemas.openxmlformats.org/officeDocument/2006/relationships/chart" Target="../charts/chart34.xml"/><Relationship Id="rId2" Type="http://schemas.openxmlformats.org/officeDocument/2006/relationships/hyperlink" Target="#Definitions!A1"/><Relationship Id="rId1" Type="http://schemas.openxmlformats.org/officeDocument/2006/relationships/hyperlink" Target="#RunChartRules!A1"/><Relationship Id="rId6" Type="http://schemas.openxmlformats.org/officeDocument/2006/relationships/chart" Target="../charts/chart33.xml"/><Relationship Id="rId5" Type="http://schemas.openxmlformats.org/officeDocument/2006/relationships/chart" Target="../charts/chart32.xml"/><Relationship Id="rId4" Type="http://schemas.openxmlformats.org/officeDocument/2006/relationships/hyperlink" Target="#SimpleDash!A1"/><Relationship Id="rId9" Type="http://schemas.openxmlformats.org/officeDocument/2006/relationships/chart" Target="../charts/chart36.xml"/></Relationships>
</file>

<file path=xl/drawings/_rels/drawing8.xml.rels><?xml version="1.0" encoding="UTF-8" standalone="yes"?>
<Relationships xmlns="http://schemas.openxmlformats.org/package/2006/relationships"><Relationship Id="rId8" Type="http://schemas.openxmlformats.org/officeDocument/2006/relationships/chart" Target="../charts/chart40.xml"/><Relationship Id="rId3" Type="http://schemas.openxmlformats.org/officeDocument/2006/relationships/hyperlink" Target="#FullDash!A1"/><Relationship Id="rId7" Type="http://schemas.openxmlformats.org/officeDocument/2006/relationships/chart" Target="../charts/chart39.xml"/><Relationship Id="rId2" Type="http://schemas.openxmlformats.org/officeDocument/2006/relationships/hyperlink" Target="#Definitions!A1"/><Relationship Id="rId1" Type="http://schemas.openxmlformats.org/officeDocument/2006/relationships/hyperlink" Target="#RunChartRules!A1"/><Relationship Id="rId6" Type="http://schemas.openxmlformats.org/officeDocument/2006/relationships/chart" Target="../charts/chart38.xml"/><Relationship Id="rId5" Type="http://schemas.openxmlformats.org/officeDocument/2006/relationships/chart" Target="../charts/chart37.xml"/><Relationship Id="rId4" Type="http://schemas.openxmlformats.org/officeDocument/2006/relationships/hyperlink" Target="#SimpleDash!A1"/><Relationship Id="rId9" Type="http://schemas.openxmlformats.org/officeDocument/2006/relationships/chart" Target="../charts/chart41.xml"/></Relationships>
</file>

<file path=xl/drawings/_rels/drawing9.xml.rels><?xml version="1.0" encoding="UTF-8" standalone="yes"?>
<Relationships xmlns="http://schemas.openxmlformats.org/package/2006/relationships"><Relationship Id="rId8" Type="http://schemas.openxmlformats.org/officeDocument/2006/relationships/chart" Target="../charts/chart45.xml"/><Relationship Id="rId3" Type="http://schemas.openxmlformats.org/officeDocument/2006/relationships/hyperlink" Target="#FullDash!A1"/><Relationship Id="rId7" Type="http://schemas.openxmlformats.org/officeDocument/2006/relationships/chart" Target="../charts/chart44.xml"/><Relationship Id="rId2" Type="http://schemas.openxmlformats.org/officeDocument/2006/relationships/hyperlink" Target="#Definitions!A1"/><Relationship Id="rId1" Type="http://schemas.openxmlformats.org/officeDocument/2006/relationships/hyperlink" Target="#RunChartRules!A1"/><Relationship Id="rId6" Type="http://schemas.openxmlformats.org/officeDocument/2006/relationships/chart" Target="../charts/chart43.xml"/><Relationship Id="rId5" Type="http://schemas.openxmlformats.org/officeDocument/2006/relationships/chart" Target="../charts/chart42.xml"/><Relationship Id="rId4" Type="http://schemas.openxmlformats.org/officeDocument/2006/relationships/hyperlink" Target="#SimpleDash!A1"/><Relationship Id="rId9" Type="http://schemas.openxmlformats.org/officeDocument/2006/relationships/chart" Target="../charts/chart46.xml"/></Relationships>
</file>

<file path=xl/drawings/_rels/drawing10.xml.rels><?xml version="1.0" encoding="UTF-8" standalone="yes"?>
<Relationships xmlns="http://schemas.openxmlformats.org/package/2006/relationships"><Relationship Id="rId8" Type="http://schemas.openxmlformats.org/officeDocument/2006/relationships/chart" Target="../charts/chart50.xml"/><Relationship Id="rId3" Type="http://schemas.openxmlformats.org/officeDocument/2006/relationships/hyperlink" Target="#FullDash!A1"/><Relationship Id="rId7" Type="http://schemas.openxmlformats.org/officeDocument/2006/relationships/chart" Target="../charts/chart49.xml"/><Relationship Id="rId2" Type="http://schemas.openxmlformats.org/officeDocument/2006/relationships/hyperlink" Target="#Definitions!A1"/><Relationship Id="rId1" Type="http://schemas.openxmlformats.org/officeDocument/2006/relationships/hyperlink" Target="#RunChartRules!A1"/><Relationship Id="rId6" Type="http://schemas.openxmlformats.org/officeDocument/2006/relationships/chart" Target="../charts/chart48.xml"/><Relationship Id="rId5" Type="http://schemas.openxmlformats.org/officeDocument/2006/relationships/chart" Target="../charts/chart47.xml"/><Relationship Id="rId4" Type="http://schemas.openxmlformats.org/officeDocument/2006/relationships/hyperlink" Target="#SimpleDash!A1"/><Relationship Id="rId9" Type="http://schemas.openxmlformats.org/officeDocument/2006/relationships/chart" Target="../charts/chart51.xml"/></Relationships>
</file>

<file path=xl/drawings/_rels/drawing11.xml.rels><?xml version="1.0" encoding="UTF-8" standalone="yes"?>
<Relationships xmlns="http://schemas.openxmlformats.org/package/2006/relationships"><Relationship Id="rId3" Type="http://schemas.openxmlformats.org/officeDocument/2006/relationships/hyperlink" Target="#Definitions!A1"/><Relationship Id="rId2" Type="http://schemas.openxmlformats.org/officeDocument/2006/relationships/hyperlink" Target="#RunChartRules!A1"/><Relationship Id="rId1" Type="http://schemas.openxmlformats.org/officeDocument/2006/relationships/chart" Target="../charts/chart52.xml"/><Relationship Id="rId5" Type="http://schemas.openxmlformats.org/officeDocument/2006/relationships/hyperlink" Target="#SimpleDash!A1"/><Relationship Id="rId4" Type="http://schemas.openxmlformats.org/officeDocument/2006/relationships/hyperlink" Target="#FullDash!A1"/></Relationships>
</file>

<file path=xl/drawings/_rels/drawing12.xml.rels><?xml version="1.0" encoding="UTF-8" standalone="yes"?>
<Relationships xmlns="http://schemas.openxmlformats.org/package/2006/relationships"><Relationship Id="rId3" Type="http://schemas.openxmlformats.org/officeDocument/2006/relationships/hyperlink" Target="#Definitions!A1"/><Relationship Id="rId2" Type="http://schemas.openxmlformats.org/officeDocument/2006/relationships/hyperlink" Target="#RunChartRules!A1"/><Relationship Id="rId1" Type="http://schemas.openxmlformats.org/officeDocument/2006/relationships/chart" Target="../charts/chart53.xml"/><Relationship Id="rId5" Type="http://schemas.openxmlformats.org/officeDocument/2006/relationships/hyperlink" Target="#SimpleDash!A1"/><Relationship Id="rId4" Type="http://schemas.openxmlformats.org/officeDocument/2006/relationships/hyperlink" Target="#FullDash!A1"/></Relationships>
</file>

<file path=xl/drawings/_rels/drawing13.xml.rels><?xml version="1.0" encoding="UTF-8" standalone="yes"?>
<Relationships xmlns="http://schemas.openxmlformats.org/package/2006/relationships"><Relationship Id="rId3" Type="http://schemas.openxmlformats.org/officeDocument/2006/relationships/hyperlink" Target="#Definitions!A1"/><Relationship Id="rId2" Type="http://schemas.openxmlformats.org/officeDocument/2006/relationships/hyperlink" Target="#RunChartRules!A1"/><Relationship Id="rId1" Type="http://schemas.openxmlformats.org/officeDocument/2006/relationships/chart" Target="../charts/chart54.xml"/><Relationship Id="rId5" Type="http://schemas.openxmlformats.org/officeDocument/2006/relationships/hyperlink" Target="#SimpleDash!A1"/><Relationship Id="rId4" Type="http://schemas.openxmlformats.org/officeDocument/2006/relationships/hyperlink" Target="#FullDash!A1"/></Relationships>
</file>

<file path=xl/drawings/_rels/drawing14.xml.rels><?xml version="1.0" encoding="UTF-8" standalone="yes"?>
<Relationships xmlns="http://schemas.openxmlformats.org/package/2006/relationships"><Relationship Id="rId2" Type="http://schemas.openxmlformats.org/officeDocument/2006/relationships/hyperlink" Target="#Dashboard!A1"/><Relationship Id="rId1" Type="http://schemas.openxmlformats.org/officeDocument/2006/relationships/chart" Target="../charts/chart55.xml"/></Relationships>
</file>

<file path=xl/drawings/_rels/drawing15.xml.rels><?xml version="1.0" encoding="UTF-8" standalone="yes"?>
<Relationships xmlns="http://schemas.openxmlformats.org/package/2006/relationships"><Relationship Id="rId2" Type="http://schemas.openxmlformats.org/officeDocument/2006/relationships/hyperlink" Target="#Dashboard!A1"/><Relationship Id="rId1" Type="http://schemas.openxmlformats.org/officeDocument/2006/relationships/chart" Target="../charts/chart56.xml"/></Relationships>
</file>

<file path=xl/drawings/_rels/drawing16.xml.rels><?xml version="1.0" encoding="UTF-8" standalone="yes"?>
<Relationships xmlns="http://schemas.openxmlformats.org/package/2006/relationships"><Relationship Id="rId2" Type="http://schemas.openxmlformats.org/officeDocument/2006/relationships/hyperlink" Target="#Dashboard!A1"/><Relationship Id="rId1" Type="http://schemas.openxmlformats.org/officeDocument/2006/relationships/chart" Target="../charts/chart57.xml"/></Relationships>
</file>

<file path=xl/drawings/_rels/drawing17.xml.rels><?xml version="1.0" encoding="UTF-8" standalone="yes"?>
<Relationships xmlns="http://schemas.openxmlformats.org/package/2006/relationships"><Relationship Id="rId2" Type="http://schemas.openxmlformats.org/officeDocument/2006/relationships/hyperlink" Target="#SimpleDash!A1"/><Relationship Id="rId1" Type="http://schemas.openxmlformats.org/officeDocument/2006/relationships/hyperlink" Target="#FullDash!A1"/></Relationships>
</file>

<file path=xl/drawings/_rels/drawing18.xml.rels><?xml version="1.0" encoding="UTF-8" standalone="yes"?>
<Relationships xmlns="http://schemas.openxmlformats.org/package/2006/relationships"><Relationship Id="rId3" Type="http://schemas.openxmlformats.org/officeDocument/2006/relationships/chart" Target="../charts/chart60.xml"/><Relationship Id="rId2" Type="http://schemas.openxmlformats.org/officeDocument/2006/relationships/chart" Target="../charts/chart59.xml"/><Relationship Id="rId1" Type="http://schemas.openxmlformats.org/officeDocument/2006/relationships/chart" Target="../charts/chart58.xml"/><Relationship Id="rId6" Type="http://schemas.openxmlformats.org/officeDocument/2006/relationships/hyperlink" Target="#SimpleDash!A1"/><Relationship Id="rId5" Type="http://schemas.openxmlformats.org/officeDocument/2006/relationships/hyperlink" Target="#FullDash!A1"/><Relationship Id="rId4" Type="http://schemas.openxmlformats.org/officeDocument/2006/relationships/chart" Target="../charts/chart61.xml"/></Relationships>
</file>

<file path=xl/drawings/_rels/drawing19.xml.rels><?xml version="1.0" encoding="UTF-8" standalone="yes"?>
<Relationships xmlns="http://schemas.openxmlformats.org/package/2006/relationships"><Relationship Id="rId3" Type="http://schemas.openxmlformats.org/officeDocument/2006/relationships/hyperlink" Target="#SimpleDash!A1"/><Relationship Id="rId2" Type="http://schemas.openxmlformats.org/officeDocument/2006/relationships/image" Target="../media/image5.png"/><Relationship Id="rId1" Type="http://schemas.openxmlformats.org/officeDocument/2006/relationships/hyperlink" Target="#FullDash!A1"/></Relationships>
</file>

<file path=xl/drawings/_rels/vmlDrawing2.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4.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6.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8.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10.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12.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14.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16.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18.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20.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22.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25.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27.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28.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29.vml.rels><?xml version="1.0" encoding="UTF-8" standalone="yes"?>
<Relationships xmlns="http://schemas.openxmlformats.org/package/2006/relationships"><Relationship Id="rId1"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editAs="oneCell">
    <xdr:from>
      <xdr:col>9</xdr:col>
      <xdr:colOff>933854</xdr:colOff>
      <xdr:row>0</xdr:row>
      <xdr:rowOff>2</xdr:rowOff>
    </xdr:from>
    <xdr:to>
      <xdr:col>12</xdr:col>
      <xdr:colOff>9525</xdr:colOff>
      <xdr:row>2</xdr:row>
      <xdr:rowOff>149370</xdr:rowOff>
    </xdr:to>
    <xdr:pic>
      <xdr:nvPicPr>
        <xdr:cNvPr id="8" name="Picture 7">
          <a:extLst>
            <a:ext uri="{FF2B5EF4-FFF2-40B4-BE49-F238E27FC236}">
              <a16:creationId xmlns:a16="http://schemas.microsoft.com/office/drawing/2014/main" id="{C856D159-5332-46E7-B173-30C129602908}"/>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7048904" y="2"/>
          <a:ext cx="2047471" cy="739918"/>
        </a:xfrm>
        <a:prstGeom prst="rect">
          <a:avLst/>
        </a:prstGeom>
        <a:solidFill>
          <a:schemeClr val="bg1"/>
        </a:solidFill>
      </xdr:spPr>
    </xdr:pic>
    <xdr:clientData/>
  </xdr:twoCellAnchor>
  <xdr:twoCellAnchor editAs="oneCell">
    <xdr:from>
      <xdr:col>9</xdr:col>
      <xdr:colOff>0</xdr:colOff>
      <xdr:row>0</xdr:row>
      <xdr:rowOff>76200</xdr:rowOff>
    </xdr:from>
    <xdr:to>
      <xdr:col>9</xdr:col>
      <xdr:colOff>285750</xdr:colOff>
      <xdr:row>0</xdr:row>
      <xdr:rowOff>361950</xdr:rowOff>
    </xdr:to>
    <xdr:pic>
      <xdr:nvPicPr>
        <xdr:cNvPr id="9" name="Graphic 8" descr="Puzzle with solid fill">
          <a:extLst>
            <a:ext uri="{FF2B5EF4-FFF2-40B4-BE49-F238E27FC236}">
              <a16:creationId xmlns:a16="http://schemas.microsoft.com/office/drawing/2014/main" id="{65DFF049-A697-4B1C-9E72-BB03DE1DCE92}"/>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 uri="{96DAC541-7B7A-43D3-8B79-37D633B846F1}">
              <asvg:svgBlip xmlns:asvg="http://schemas.microsoft.com/office/drawing/2016/SVG/main" r:embed="rId3"/>
            </a:ext>
          </a:extLst>
        </a:blip>
        <a:stretch>
          <a:fillRect/>
        </a:stretch>
      </xdr:blipFill>
      <xdr:spPr>
        <a:xfrm>
          <a:off x="6115050" y="76200"/>
          <a:ext cx="285750" cy="285750"/>
        </a:xfrm>
        <a:prstGeom prst="rect">
          <a:avLst/>
        </a:prstGeom>
      </xdr:spPr>
    </xdr:pic>
    <xdr:clientData/>
  </xdr:twoCellAnchor>
  <xdr:twoCellAnchor>
    <xdr:from>
      <xdr:col>1</xdr:col>
      <xdr:colOff>0</xdr:colOff>
      <xdr:row>7</xdr:row>
      <xdr:rowOff>0</xdr:rowOff>
    </xdr:from>
    <xdr:to>
      <xdr:col>4</xdr:col>
      <xdr:colOff>0</xdr:colOff>
      <xdr:row>17</xdr:row>
      <xdr:rowOff>0</xdr:rowOff>
    </xdr:to>
    <xdr:graphicFrame macro="">
      <xdr:nvGraphicFramePr>
        <xdr:cNvPr id="10" name="Chart 9">
          <a:extLst>
            <a:ext uri="{FF2B5EF4-FFF2-40B4-BE49-F238E27FC236}">
              <a16:creationId xmlns:a16="http://schemas.microsoft.com/office/drawing/2014/main" id="{28BCF1A6-A3DA-47C8-AF13-E44A831DF37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editAs="absolute">
    <xdr:from>
      <xdr:col>1</xdr:col>
      <xdr:colOff>0</xdr:colOff>
      <xdr:row>6</xdr:row>
      <xdr:rowOff>0</xdr:rowOff>
    </xdr:from>
    <xdr:to>
      <xdr:col>4</xdr:col>
      <xdr:colOff>0</xdr:colOff>
      <xdr:row>7</xdr:row>
      <xdr:rowOff>0</xdr:rowOff>
    </xdr:to>
    <xdr:sp macro="" textlink="">
      <xdr:nvSpPr>
        <xdr:cNvPr id="19" name="Rectangle: Rounded Corners 18">
          <a:hlinkClick xmlns:r="http://schemas.openxmlformats.org/officeDocument/2006/relationships" r:id="rId5"/>
          <a:extLst>
            <a:ext uri="{FF2B5EF4-FFF2-40B4-BE49-F238E27FC236}">
              <a16:creationId xmlns:a16="http://schemas.microsoft.com/office/drawing/2014/main" id="{422B0BC8-1AAF-4C5F-BA20-364F216C6C2C}"/>
            </a:ext>
          </a:extLst>
        </xdr:cNvPr>
        <xdr:cNvSpPr/>
      </xdr:nvSpPr>
      <xdr:spPr>
        <a:xfrm>
          <a:off x="57150" y="1428750"/>
          <a:ext cx="2971800" cy="219075"/>
        </a:xfrm>
        <a:prstGeom prst="roundRect">
          <a:avLst/>
        </a:prstGeom>
        <a:solidFill>
          <a:srgbClr val="CCCCFF"/>
        </a:solidFill>
        <a:ln>
          <a:noFill/>
        </a:ln>
        <a:effectLst/>
        <a:scene3d>
          <a:camera prst="orthographicFront"/>
          <a:lightRig rig="threePt" dir="t"/>
        </a:scene3d>
        <a:sp3d>
          <a:bevelT w="38100" h="38100" prst="angle"/>
        </a:sp3d>
      </xdr:spPr>
      <xdr:style>
        <a:lnRef idx="2">
          <a:schemeClr val="accent5"/>
        </a:lnRef>
        <a:fillRef idx="1">
          <a:schemeClr val="lt1"/>
        </a:fillRef>
        <a:effectRef idx="0">
          <a:schemeClr val="accent5"/>
        </a:effectRef>
        <a:fontRef idx="minor">
          <a:schemeClr val="dk1"/>
        </a:fontRef>
      </xdr:style>
      <xdr:txBody>
        <a:bodyPr vertOverflow="clip" horzOverflow="clip" tIns="0" rtlCol="0" anchor="ctr" anchorCtr="0"/>
        <a:lstStyle/>
        <a:p>
          <a:pPr algn="ctr"/>
          <a:r>
            <a:rPr lang="en-US" sz="1300" b="1">
              <a:solidFill>
                <a:sysClr val="windowText" lastClr="000000"/>
              </a:solidFill>
            </a:rPr>
            <a:t>M1: Clinic Capacity</a:t>
          </a:r>
        </a:p>
      </xdr:txBody>
    </xdr:sp>
    <xdr:clientData/>
  </xdr:twoCellAnchor>
  <xdr:twoCellAnchor editAs="absolute">
    <xdr:from>
      <xdr:col>6</xdr:col>
      <xdr:colOff>542925</xdr:colOff>
      <xdr:row>3</xdr:row>
      <xdr:rowOff>114300</xdr:rowOff>
    </xdr:from>
    <xdr:to>
      <xdr:col>7</xdr:col>
      <xdr:colOff>923925</xdr:colOff>
      <xdr:row>4</xdr:row>
      <xdr:rowOff>142875</xdr:rowOff>
    </xdr:to>
    <xdr:sp macro="" textlink="">
      <xdr:nvSpPr>
        <xdr:cNvPr id="30" name="Rectangle: Rounded Corners 29">
          <a:hlinkClick xmlns:r="http://schemas.openxmlformats.org/officeDocument/2006/relationships" r:id="rId6"/>
          <a:extLst>
            <a:ext uri="{FF2B5EF4-FFF2-40B4-BE49-F238E27FC236}">
              <a16:creationId xmlns:a16="http://schemas.microsoft.com/office/drawing/2014/main" id="{18CA227E-8390-4B2D-9286-17AECBE9ABDF}"/>
            </a:ext>
          </a:extLst>
        </xdr:cNvPr>
        <xdr:cNvSpPr/>
      </xdr:nvSpPr>
      <xdr:spPr>
        <a:xfrm>
          <a:off x="4619625" y="895350"/>
          <a:ext cx="1371600" cy="219075"/>
        </a:xfrm>
        <a:prstGeom prst="roundRect">
          <a:avLst/>
        </a:prstGeom>
        <a:solidFill>
          <a:schemeClr val="bg1"/>
        </a:solidFill>
        <a:ln w="12700">
          <a:solidFill>
            <a:schemeClr val="bg1">
              <a:lumMod val="75000"/>
            </a:schemeClr>
          </a:solidFill>
        </a:ln>
        <a:effectLst>
          <a:softEdge rad="0"/>
        </a:effectLst>
        <a:scene3d>
          <a:camera prst="orthographicFront"/>
          <a:lightRig rig="threePt" dir="t"/>
        </a:scene3d>
        <a:sp3d>
          <a:bevelT w="38100" h="38100" prst="angle"/>
        </a:sp3d>
      </xdr:spPr>
      <xdr:style>
        <a:lnRef idx="2">
          <a:schemeClr val="accent5"/>
        </a:lnRef>
        <a:fillRef idx="1">
          <a:schemeClr val="lt1"/>
        </a:fillRef>
        <a:effectRef idx="0">
          <a:schemeClr val="accent5"/>
        </a:effectRef>
        <a:fontRef idx="minor">
          <a:schemeClr val="dk1"/>
        </a:fontRef>
      </xdr:style>
      <xdr:txBody>
        <a:bodyPr vertOverflow="clip" horzOverflow="clip" tIns="0" rtlCol="0" anchor="ctr" anchorCtr="0"/>
        <a:lstStyle/>
        <a:p>
          <a:pPr algn="ctr"/>
          <a:r>
            <a:rPr lang="en-US" sz="1300" b="1">
              <a:solidFill>
                <a:sysClr val="windowText" lastClr="000000"/>
              </a:solidFill>
            </a:rPr>
            <a:t>How To Guide</a:t>
          </a:r>
        </a:p>
      </xdr:txBody>
    </xdr:sp>
    <xdr:clientData/>
  </xdr:twoCellAnchor>
  <xdr:twoCellAnchor editAs="absolute">
    <xdr:from>
      <xdr:col>5</xdr:col>
      <xdr:colOff>0</xdr:colOff>
      <xdr:row>8</xdr:row>
      <xdr:rowOff>19050</xdr:rowOff>
    </xdr:from>
    <xdr:to>
      <xdr:col>6</xdr:col>
      <xdr:colOff>381000</xdr:colOff>
      <xdr:row>9</xdr:row>
      <xdr:rowOff>19050</xdr:rowOff>
    </xdr:to>
    <xdr:sp macro="" textlink="">
      <xdr:nvSpPr>
        <xdr:cNvPr id="32" name="Rectangle: Rounded Corners 31">
          <a:hlinkClick xmlns:r="http://schemas.openxmlformats.org/officeDocument/2006/relationships" r:id="rId7"/>
          <a:extLst>
            <a:ext uri="{FF2B5EF4-FFF2-40B4-BE49-F238E27FC236}">
              <a16:creationId xmlns:a16="http://schemas.microsoft.com/office/drawing/2014/main" id="{C54DCB27-88FD-49E0-88D8-0900CD6C2E80}"/>
            </a:ext>
          </a:extLst>
        </xdr:cNvPr>
        <xdr:cNvSpPr/>
      </xdr:nvSpPr>
      <xdr:spPr>
        <a:xfrm>
          <a:off x="3086100" y="1885950"/>
          <a:ext cx="1371600" cy="219075"/>
        </a:xfrm>
        <a:prstGeom prst="roundRect">
          <a:avLst/>
        </a:prstGeom>
        <a:solidFill>
          <a:srgbClr val="FF7C80"/>
        </a:solidFill>
        <a:ln>
          <a:noFill/>
        </a:ln>
        <a:scene3d>
          <a:camera prst="orthographicFront"/>
          <a:lightRig rig="threePt" dir="t"/>
        </a:scene3d>
        <a:sp3d>
          <a:bevelT w="38100" h="38100" prst="angle"/>
        </a:sp3d>
      </xdr:spPr>
      <xdr:style>
        <a:lnRef idx="2">
          <a:schemeClr val="accent5"/>
        </a:lnRef>
        <a:fillRef idx="1">
          <a:schemeClr val="lt1"/>
        </a:fillRef>
        <a:effectRef idx="0">
          <a:schemeClr val="accent5"/>
        </a:effectRef>
        <a:fontRef idx="minor">
          <a:schemeClr val="dk1"/>
        </a:fontRef>
      </xdr:style>
      <xdr:txBody>
        <a:bodyPr vertOverflow="clip" horzOverflow="clip" tIns="0" rtlCol="0" anchor="ctr" anchorCtr="0"/>
        <a:lstStyle/>
        <a:p>
          <a:pPr algn="ctr"/>
          <a:r>
            <a:rPr lang="en-US" sz="1300" b="1">
              <a:solidFill>
                <a:sysClr val="windowText" lastClr="000000"/>
              </a:solidFill>
            </a:rPr>
            <a:t>Calendar</a:t>
          </a:r>
        </a:p>
      </xdr:txBody>
    </xdr:sp>
    <xdr:clientData/>
  </xdr:twoCellAnchor>
  <xdr:twoCellAnchor editAs="absolute">
    <xdr:from>
      <xdr:col>9</xdr:col>
      <xdr:colOff>57150</xdr:colOff>
      <xdr:row>9</xdr:row>
      <xdr:rowOff>28575</xdr:rowOff>
    </xdr:from>
    <xdr:to>
      <xdr:col>10</xdr:col>
      <xdr:colOff>438150</xdr:colOff>
      <xdr:row>10</xdr:row>
      <xdr:rowOff>28575</xdr:rowOff>
    </xdr:to>
    <xdr:sp macro="" textlink="">
      <xdr:nvSpPr>
        <xdr:cNvPr id="33" name="Rectangle: Rounded Corners 32">
          <a:hlinkClick xmlns:r="http://schemas.openxmlformats.org/officeDocument/2006/relationships" r:id="rId8"/>
          <a:extLst>
            <a:ext uri="{FF2B5EF4-FFF2-40B4-BE49-F238E27FC236}">
              <a16:creationId xmlns:a16="http://schemas.microsoft.com/office/drawing/2014/main" id="{C2CCB79D-C3C5-48D7-9406-A957BC413917}"/>
            </a:ext>
          </a:extLst>
        </xdr:cNvPr>
        <xdr:cNvSpPr/>
      </xdr:nvSpPr>
      <xdr:spPr>
        <a:xfrm>
          <a:off x="6172200" y="2114550"/>
          <a:ext cx="1371600" cy="219075"/>
        </a:xfrm>
        <a:prstGeom prst="roundRect">
          <a:avLst/>
        </a:prstGeom>
        <a:solidFill>
          <a:schemeClr val="accent4">
            <a:lumMod val="60000"/>
            <a:lumOff val="40000"/>
          </a:schemeClr>
        </a:solidFill>
        <a:ln>
          <a:noFill/>
        </a:ln>
        <a:effectLst/>
        <a:scene3d>
          <a:camera prst="orthographicFront"/>
          <a:lightRig rig="threePt" dir="t"/>
        </a:scene3d>
        <a:sp3d>
          <a:bevelT w="38100" h="38100" prst="angle"/>
        </a:sp3d>
      </xdr:spPr>
      <xdr:style>
        <a:lnRef idx="2">
          <a:schemeClr val="accent5"/>
        </a:lnRef>
        <a:fillRef idx="1">
          <a:schemeClr val="lt1"/>
        </a:fillRef>
        <a:effectRef idx="0">
          <a:schemeClr val="accent5"/>
        </a:effectRef>
        <a:fontRef idx="minor">
          <a:schemeClr val="dk1"/>
        </a:fontRef>
      </xdr:style>
      <xdr:txBody>
        <a:bodyPr vertOverflow="clip" horzOverflow="clip" tIns="0" rtlCol="0" anchor="ctr" anchorCtr="0"/>
        <a:lstStyle/>
        <a:p>
          <a:pPr algn="ctr"/>
          <a:r>
            <a:rPr lang="en-US" sz="1300" b="1">
              <a:solidFill>
                <a:sysClr val="windowText" lastClr="000000"/>
              </a:solidFill>
            </a:rPr>
            <a:t>Full Dashboard</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5</xdr:col>
      <xdr:colOff>0</xdr:colOff>
      <xdr:row>19</xdr:row>
      <xdr:rowOff>0</xdr:rowOff>
    </xdr:from>
    <xdr:to>
      <xdr:col>8</xdr:col>
      <xdr:colOff>0</xdr:colOff>
      <xdr:row>29</xdr:row>
      <xdr:rowOff>0</xdr:rowOff>
    </xdr:to>
    <xdr:graphicFrame macro="">
      <xdr:nvGraphicFramePr>
        <xdr:cNvPr id="5" name="Chart 4">
          <a:extLst>
            <a:ext uri="{FF2B5EF4-FFF2-40B4-BE49-F238E27FC236}">
              <a16:creationId xmlns:a16="http://schemas.microsoft.com/office/drawing/2014/main" id="{9FCC82A5-A1B7-4A59-BE8F-BFC7F48EFB0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0</xdr:colOff>
      <xdr:row>19</xdr:row>
      <xdr:rowOff>0</xdr:rowOff>
    </xdr:from>
    <xdr:to>
      <xdr:col>4</xdr:col>
      <xdr:colOff>0</xdr:colOff>
      <xdr:row>29</xdr:row>
      <xdr:rowOff>0</xdr:rowOff>
    </xdr:to>
    <xdr:graphicFrame macro="">
      <xdr:nvGraphicFramePr>
        <xdr:cNvPr id="10" name="Chart 9">
          <a:extLst>
            <a:ext uri="{FF2B5EF4-FFF2-40B4-BE49-F238E27FC236}">
              <a16:creationId xmlns:a16="http://schemas.microsoft.com/office/drawing/2014/main" id="{6B0DDCA7-5B13-401E-BCCF-1F765CDAFE9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xdr:col>
      <xdr:colOff>0</xdr:colOff>
      <xdr:row>42</xdr:row>
      <xdr:rowOff>0</xdr:rowOff>
    </xdr:from>
    <xdr:to>
      <xdr:col>4</xdr:col>
      <xdr:colOff>0</xdr:colOff>
      <xdr:row>52</xdr:row>
      <xdr:rowOff>0</xdr:rowOff>
    </xdr:to>
    <xdr:graphicFrame macro="">
      <xdr:nvGraphicFramePr>
        <xdr:cNvPr id="18" name="Chart 17">
          <a:extLst>
            <a:ext uri="{FF2B5EF4-FFF2-40B4-BE49-F238E27FC236}">
              <a16:creationId xmlns:a16="http://schemas.microsoft.com/office/drawing/2014/main" id="{6A1B8DFB-C050-46A4-ADD4-603BF9634E4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5</xdr:col>
      <xdr:colOff>0</xdr:colOff>
      <xdr:row>42</xdr:row>
      <xdr:rowOff>0</xdr:rowOff>
    </xdr:from>
    <xdr:to>
      <xdr:col>8</xdr:col>
      <xdr:colOff>0</xdr:colOff>
      <xdr:row>52</xdr:row>
      <xdr:rowOff>0</xdr:rowOff>
    </xdr:to>
    <xdr:graphicFrame macro="">
      <xdr:nvGraphicFramePr>
        <xdr:cNvPr id="19" name="Chart 18">
          <a:extLst>
            <a:ext uri="{FF2B5EF4-FFF2-40B4-BE49-F238E27FC236}">
              <a16:creationId xmlns:a16="http://schemas.microsoft.com/office/drawing/2014/main" id="{9B219395-5071-46F0-AA7B-E29CC1B759A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9</xdr:col>
      <xdr:colOff>0</xdr:colOff>
      <xdr:row>42</xdr:row>
      <xdr:rowOff>0</xdr:rowOff>
    </xdr:from>
    <xdr:to>
      <xdr:col>12</xdr:col>
      <xdr:colOff>0</xdr:colOff>
      <xdr:row>52</xdr:row>
      <xdr:rowOff>0</xdr:rowOff>
    </xdr:to>
    <xdr:graphicFrame macro="">
      <xdr:nvGraphicFramePr>
        <xdr:cNvPr id="20" name="Chart 19">
          <a:extLst>
            <a:ext uri="{FF2B5EF4-FFF2-40B4-BE49-F238E27FC236}">
              <a16:creationId xmlns:a16="http://schemas.microsoft.com/office/drawing/2014/main" id="{6413B4FF-184E-41CC-8B00-8D58C1AC994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9</xdr:col>
      <xdr:colOff>933854</xdr:colOff>
      <xdr:row>0</xdr:row>
      <xdr:rowOff>2</xdr:rowOff>
    </xdr:from>
    <xdr:to>
      <xdr:col>12</xdr:col>
      <xdr:colOff>9525</xdr:colOff>
      <xdr:row>2</xdr:row>
      <xdr:rowOff>149370</xdr:rowOff>
    </xdr:to>
    <xdr:pic>
      <xdr:nvPicPr>
        <xdr:cNvPr id="14" name="Picture 13">
          <a:extLst>
            <a:ext uri="{FF2B5EF4-FFF2-40B4-BE49-F238E27FC236}">
              <a16:creationId xmlns:a16="http://schemas.microsoft.com/office/drawing/2014/main" id="{D8E525B0-633B-477F-9980-B6AA7BAD5D1B}"/>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7048904" y="2"/>
          <a:ext cx="2047471" cy="739918"/>
        </a:xfrm>
        <a:prstGeom prst="rect">
          <a:avLst/>
        </a:prstGeom>
        <a:solidFill>
          <a:schemeClr val="bg1"/>
        </a:solidFill>
      </xdr:spPr>
    </xdr:pic>
    <xdr:clientData/>
  </xdr:twoCellAnchor>
  <xdr:oneCellAnchor>
    <xdr:from>
      <xdr:col>2</xdr:col>
      <xdr:colOff>180975</xdr:colOff>
      <xdr:row>19</xdr:row>
      <xdr:rowOff>0</xdr:rowOff>
    </xdr:from>
    <xdr:ext cx="1790700" cy="264560"/>
    <xdr:sp macro="" textlink="TeamFundamentals!J5">
      <xdr:nvSpPr>
        <xdr:cNvPr id="13" name="TextBox 12">
          <a:extLst>
            <a:ext uri="{FF2B5EF4-FFF2-40B4-BE49-F238E27FC236}">
              <a16:creationId xmlns:a16="http://schemas.microsoft.com/office/drawing/2014/main" id="{86E88605-4157-4D66-BB38-1501CBE3A3A0}"/>
            </a:ext>
          </a:extLst>
        </xdr:cNvPr>
        <xdr:cNvSpPr txBox="1"/>
      </xdr:nvSpPr>
      <xdr:spPr>
        <a:xfrm>
          <a:off x="1228725" y="4133850"/>
          <a:ext cx="1790700"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r"/>
          <a:fld id="{F951EFDA-8A6B-4693-BD7B-046DB5B4308C}" type="TxLink">
            <a:rPr lang="en-US" sz="1100" b="0" i="1" u="none" strike="noStrike">
              <a:solidFill>
                <a:schemeClr val="tx1">
                  <a:lumMod val="65000"/>
                  <a:lumOff val="35000"/>
                </a:schemeClr>
              </a:solidFill>
              <a:latin typeface="Calibri"/>
              <a:cs typeface="Calibri"/>
            </a:rPr>
            <a:pPr algn="r"/>
            <a:t>All Staff Meeting</a:t>
          </a:fld>
          <a:endParaRPr lang="en-US" sz="1100" i="1">
            <a:solidFill>
              <a:schemeClr val="tx1">
                <a:lumMod val="65000"/>
                <a:lumOff val="35000"/>
              </a:schemeClr>
            </a:solidFill>
          </a:endParaRPr>
        </a:p>
      </xdr:txBody>
    </xdr:sp>
    <xdr:clientData/>
  </xdr:oneCellAnchor>
  <xdr:twoCellAnchor editAs="absolute">
    <xdr:from>
      <xdr:col>1</xdr:col>
      <xdr:colOff>0</xdr:colOff>
      <xdr:row>18</xdr:row>
      <xdr:rowOff>0</xdr:rowOff>
    </xdr:from>
    <xdr:to>
      <xdr:col>4</xdr:col>
      <xdr:colOff>0</xdr:colOff>
      <xdr:row>19</xdr:row>
      <xdr:rowOff>0</xdr:rowOff>
    </xdr:to>
    <xdr:sp macro="" textlink="">
      <xdr:nvSpPr>
        <xdr:cNvPr id="7" name="Rectangle: Rounded Corners 6">
          <a:hlinkClick xmlns:r="http://schemas.openxmlformats.org/officeDocument/2006/relationships" r:id="rId7"/>
          <a:extLst>
            <a:ext uri="{FF2B5EF4-FFF2-40B4-BE49-F238E27FC236}">
              <a16:creationId xmlns:a16="http://schemas.microsoft.com/office/drawing/2014/main" id="{59B34D79-E931-437A-B314-20CE66AF80B5}"/>
            </a:ext>
          </a:extLst>
        </xdr:cNvPr>
        <xdr:cNvSpPr/>
      </xdr:nvSpPr>
      <xdr:spPr>
        <a:xfrm>
          <a:off x="57150" y="4105275"/>
          <a:ext cx="2971800" cy="219075"/>
        </a:xfrm>
        <a:prstGeom prst="roundRect">
          <a:avLst/>
        </a:prstGeom>
        <a:solidFill>
          <a:srgbClr val="BBEAEF"/>
        </a:solidFill>
        <a:ln>
          <a:noFill/>
        </a:ln>
        <a:scene3d>
          <a:camera prst="orthographicFront"/>
          <a:lightRig rig="threePt" dir="t"/>
        </a:scene3d>
        <a:sp3d>
          <a:bevelT w="38100" h="38100" prst="angle"/>
        </a:sp3d>
      </xdr:spPr>
      <xdr:style>
        <a:lnRef idx="2">
          <a:schemeClr val="accent5"/>
        </a:lnRef>
        <a:fillRef idx="1">
          <a:schemeClr val="lt1"/>
        </a:fillRef>
        <a:effectRef idx="0">
          <a:schemeClr val="accent5"/>
        </a:effectRef>
        <a:fontRef idx="minor">
          <a:schemeClr val="dk1"/>
        </a:fontRef>
      </xdr:style>
      <xdr:txBody>
        <a:bodyPr vertOverflow="clip" horzOverflow="clip" tIns="0" rtlCol="0" anchor="ctr" anchorCtr="0"/>
        <a:lstStyle/>
        <a:p>
          <a:pPr algn="ctr"/>
          <a:r>
            <a:rPr lang="en-US" sz="1300" b="1">
              <a:solidFill>
                <a:sysClr val="windowText" lastClr="000000"/>
              </a:solidFill>
            </a:rPr>
            <a:t>Team Fundamentals</a:t>
          </a:r>
        </a:p>
      </xdr:txBody>
    </xdr:sp>
    <xdr:clientData/>
  </xdr:twoCellAnchor>
  <xdr:twoCellAnchor editAs="absolute">
    <xdr:from>
      <xdr:col>5</xdr:col>
      <xdr:colOff>0</xdr:colOff>
      <xdr:row>18</xdr:row>
      <xdr:rowOff>0</xdr:rowOff>
    </xdr:from>
    <xdr:to>
      <xdr:col>8</xdr:col>
      <xdr:colOff>0</xdr:colOff>
      <xdr:row>19</xdr:row>
      <xdr:rowOff>0</xdr:rowOff>
    </xdr:to>
    <xdr:sp macro="" textlink="">
      <xdr:nvSpPr>
        <xdr:cNvPr id="15" name="Rectangle: Rounded Corners 14">
          <a:hlinkClick xmlns:r="http://schemas.openxmlformats.org/officeDocument/2006/relationships" r:id="rId8"/>
          <a:extLst>
            <a:ext uri="{FF2B5EF4-FFF2-40B4-BE49-F238E27FC236}">
              <a16:creationId xmlns:a16="http://schemas.microsoft.com/office/drawing/2014/main" id="{0850C7E3-45D1-4069-A5B6-DB38F6737EDF}"/>
            </a:ext>
          </a:extLst>
        </xdr:cNvPr>
        <xdr:cNvSpPr/>
      </xdr:nvSpPr>
      <xdr:spPr>
        <a:xfrm>
          <a:off x="3086100" y="4105275"/>
          <a:ext cx="2971800" cy="219075"/>
        </a:xfrm>
        <a:prstGeom prst="roundRect">
          <a:avLst/>
        </a:prstGeom>
        <a:solidFill>
          <a:srgbClr val="BBEAEF"/>
        </a:solidFill>
        <a:ln>
          <a:noFill/>
        </a:ln>
        <a:scene3d>
          <a:camera prst="orthographicFront"/>
          <a:lightRig rig="threePt" dir="t"/>
        </a:scene3d>
        <a:sp3d>
          <a:bevelT w="38100" h="38100" prst="angle"/>
        </a:sp3d>
      </xdr:spPr>
      <xdr:style>
        <a:lnRef idx="2">
          <a:schemeClr val="accent5"/>
        </a:lnRef>
        <a:fillRef idx="1">
          <a:schemeClr val="lt1"/>
        </a:fillRef>
        <a:effectRef idx="0">
          <a:schemeClr val="accent5"/>
        </a:effectRef>
        <a:fontRef idx="minor">
          <a:schemeClr val="dk1"/>
        </a:fontRef>
      </xdr:style>
      <xdr:txBody>
        <a:bodyPr vertOverflow="clip" horzOverflow="clip" tIns="0" rtlCol="0" anchor="ctr" anchorCtr="0"/>
        <a:lstStyle/>
        <a:p>
          <a:pPr algn="ctr"/>
          <a:r>
            <a:rPr lang="en-US" sz="1300" b="1">
              <a:solidFill>
                <a:sysClr val="windowText" lastClr="000000"/>
              </a:solidFill>
            </a:rPr>
            <a:t>Role Clarity</a:t>
          </a:r>
        </a:p>
      </xdr:txBody>
    </xdr:sp>
    <xdr:clientData/>
  </xdr:twoCellAnchor>
  <xdr:twoCellAnchor editAs="absolute">
    <xdr:from>
      <xdr:col>9</xdr:col>
      <xdr:colOff>0</xdr:colOff>
      <xdr:row>18</xdr:row>
      <xdr:rowOff>0</xdr:rowOff>
    </xdr:from>
    <xdr:to>
      <xdr:col>12</xdr:col>
      <xdr:colOff>0</xdr:colOff>
      <xdr:row>19</xdr:row>
      <xdr:rowOff>0</xdr:rowOff>
    </xdr:to>
    <xdr:sp macro="" textlink="">
      <xdr:nvSpPr>
        <xdr:cNvPr id="17" name="Rectangle: Rounded Corners 16">
          <a:hlinkClick xmlns:r="http://schemas.openxmlformats.org/officeDocument/2006/relationships" r:id="rId9"/>
          <a:extLst>
            <a:ext uri="{FF2B5EF4-FFF2-40B4-BE49-F238E27FC236}">
              <a16:creationId xmlns:a16="http://schemas.microsoft.com/office/drawing/2014/main" id="{99D50BEC-198B-41F9-8D4A-135FC098A898}"/>
            </a:ext>
          </a:extLst>
        </xdr:cNvPr>
        <xdr:cNvSpPr/>
      </xdr:nvSpPr>
      <xdr:spPr>
        <a:xfrm>
          <a:off x="6115050" y="4105275"/>
          <a:ext cx="2971800" cy="219075"/>
        </a:xfrm>
        <a:prstGeom prst="roundRect">
          <a:avLst/>
        </a:prstGeom>
        <a:solidFill>
          <a:srgbClr val="BBEAEF"/>
        </a:solidFill>
        <a:ln>
          <a:noFill/>
        </a:ln>
        <a:scene3d>
          <a:camera prst="orthographicFront"/>
          <a:lightRig rig="threePt" dir="t"/>
        </a:scene3d>
        <a:sp3d>
          <a:bevelT w="38100" h="38100" prst="angle"/>
        </a:sp3d>
      </xdr:spPr>
      <xdr:style>
        <a:lnRef idx="2">
          <a:schemeClr val="accent5"/>
        </a:lnRef>
        <a:fillRef idx="1">
          <a:schemeClr val="lt1"/>
        </a:fillRef>
        <a:effectRef idx="0">
          <a:schemeClr val="accent5"/>
        </a:effectRef>
        <a:fontRef idx="minor">
          <a:schemeClr val="dk1"/>
        </a:fontRef>
      </xdr:style>
      <xdr:txBody>
        <a:bodyPr vertOverflow="clip" horzOverflow="clip" tIns="0" rtlCol="0" anchor="ctr" anchorCtr="0"/>
        <a:lstStyle/>
        <a:p>
          <a:pPr algn="ctr"/>
          <a:r>
            <a:rPr lang="en-US" sz="1300" b="1">
              <a:solidFill>
                <a:sysClr val="windowText" lastClr="000000"/>
              </a:solidFill>
            </a:rPr>
            <a:t>Collaborative Environment</a:t>
          </a:r>
        </a:p>
      </xdr:txBody>
    </xdr:sp>
    <xdr:clientData/>
  </xdr:twoCellAnchor>
  <xdr:twoCellAnchor editAs="absolute">
    <xdr:from>
      <xdr:col>1</xdr:col>
      <xdr:colOff>0</xdr:colOff>
      <xdr:row>29</xdr:row>
      <xdr:rowOff>0</xdr:rowOff>
    </xdr:from>
    <xdr:to>
      <xdr:col>4</xdr:col>
      <xdr:colOff>0</xdr:colOff>
      <xdr:row>30</xdr:row>
      <xdr:rowOff>0</xdr:rowOff>
    </xdr:to>
    <xdr:sp macro="" textlink="">
      <xdr:nvSpPr>
        <xdr:cNvPr id="21" name="Rectangle: Rounded Corners 20">
          <a:hlinkClick xmlns:r="http://schemas.openxmlformats.org/officeDocument/2006/relationships" r:id="rId10"/>
          <a:extLst>
            <a:ext uri="{FF2B5EF4-FFF2-40B4-BE49-F238E27FC236}">
              <a16:creationId xmlns:a16="http://schemas.microsoft.com/office/drawing/2014/main" id="{E69944C6-CA0D-4765-930C-5A61EA171380}"/>
            </a:ext>
          </a:extLst>
        </xdr:cNvPr>
        <xdr:cNvSpPr/>
      </xdr:nvSpPr>
      <xdr:spPr>
        <a:xfrm>
          <a:off x="57150" y="6515100"/>
          <a:ext cx="2971800" cy="219075"/>
        </a:xfrm>
        <a:prstGeom prst="roundRect">
          <a:avLst/>
        </a:prstGeom>
        <a:solidFill>
          <a:srgbClr val="BBEAEF"/>
        </a:solidFill>
        <a:ln>
          <a:noFill/>
        </a:ln>
        <a:scene3d>
          <a:camera prst="orthographicFront"/>
          <a:lightRig rig="threePt" dir="t"/>
        </a:scene3d>
        <a:sp3d>
          <a:bevelT w="38100" h="38100" prst="angle"/>
        </a:sp3d>
      </xdr:spPr>
      <xdr:style>
        <a:lnRef idx="2">
          <a:schemeClr val="accent5"/>
        </a:lnRef>
        <a:fillRef idx="1">
          <a:schemeClr val="lt1"/>
        </a:fillRef>
        <a:effectRef idx="0">
          <a:schemeClr val="accent5"/>
        </a:effectRef>
        <a:fontRef idx="minor">
          <a:schemeClr val="dk1"/>
        </a:fontRef>
      </xdr:style>
      <xdr:txBody>
        <a:bodyPr vertOverflow="clip" horzOverflow="clip" tIns="0" rtlCol="0" anchor="ctr" anchorCtr="0"/>
        <a:lstStyle/>
        <a:p>
          <a:pPr algn="ctr"/>
          <a:r>
            <a:rPr lang="en-US" sz="1300" b="1">
              <a:solidFill>
                <a:sysClr val="windowText" lastClr="000000"/>
              </a:solidFill>
            </a:rPr>
            <a:t>Efficiency</a:t>
          </a:r>
        </a:p>
      </xdr:txBody>
    </xdr:sp>
    <xdr:clientData/>
  </xdr:twoCellAnchor>
  <xdr:twoCellAnchor editAs="absolute">
    <xdr:from>
      <xdr:col>5</xdr:col>
      <xdr:colOff>0</xdr:colOff>
      <xdr:row>29</xdr:row>
      <xdr:rowOff>0</xdr:rowOff>
    </xdr:from>
    <xdr:to>
      <xdr:col>8</xdr:col>
      <xdr:colOff>0</xdr:colOff>
      <xdr:row>30</xdr:row>
      <xdr:rowOff>0</xdr:rowOff>
    </xdr:to>
    <xdr:sp macro="" textlink="">
      <xdr:nvSpPr>
        <xdr:cNvPr id="22" name="Rectangle: Rounded Corners 21">
          <a:hlinkClick xmlns:r="http://schemas.openxmlformats.org/officeDocument/2006/relationships" r:id="rId11"/>
          <a:extLst>
            <a:ext uri="{FF2B5EF4-FFF2-40B4-BE49-F238E27FC236}">
              <a16:creationId xmlns:a16="http://schemas.microsoft.com/office/drawing/2014/main" id="{14091833-B5AE-47E7-A0C7-AE8B23ADD83F}"/>
            </a:ext>
          </a:extLst>
        </xdr:cNvPr>
        <xdr:cNvSpPr/>
      </xdr:nvSpPr>
      <xdr:spPr>
        <a:xfrm>
          <a:off x="3086100" y="6515100"/>
          <a:ext cx="2971800" cy="219075"/>
        </a:xfrm>
        <a:prstGeom prst="roundRect">
          <a:avLst/>
        </a:prstGeom>
        <a:solidFill>
          <a:srgbClr val="BBEAEF"/>
        </a:solidFill>
        <a:ln>
          <a:noFill/>
        </a:ln>
        <a:scene3d>
          <a:camera prst="orthographicFront"/>
          <a:lightRig rig="threePt" dir="t"/>
        </a:scene3d>
        <a:sp3d>
          <a:bevelT w="38100" h="38100" prst="angle"/>
        </a:sp3d>
      </xdr:spPr>
      <xdr:style>
        <a:lnRef idx="2">
          <a:schemeClr val="accent5"/>
        </a:lnRef>
        <a:fillRef idx="1">
          <a:schemeClr val="lt1"/>
        </a:fillRef>
        <a:effectRef idx="0">
          <a:schemeClr val="accent5"/>
        </a:effectRef>
        <a:fontRef idx="minor">
          <a:schemeClr val="dk1"/>
        </a:fontRef>
      </xdr:style>
      <xdr:txBody>
        <a:bodyPr vertOverflow="clip" horzOverflow="clip" tIns="0" rtlCol="0" anchor="ctr" anchorCtr="0"/>
        <a:lstStyle/>
        <a:p>
          <a:pPr algn="ctr"/>
          <a:r>
            <a:rPr lang="en-US" sz="1300" b="1">
              <a:solidFill>
                <a:sysClr val="windowText" lastClr="000000"/>
              </a:solidFill>
            </a:rPr>
            <a:t>Sustainability</a:t>
          </a:r>
        </a:p>
      </xdr:txBody>
    </xdr:sp>
    <xdr:clientData/>
  </xdr:twoCellAnchor>
  <xdr:twoCellAnchor editAs="absolute">
    <xdr:from>
      <xdr:col>1</xdr:col>
      <xdr:colOff>0</xdr:colOff>
      <xdr:row>6</xdr:row>
      <xdr:rowOff>0</xdr:rowOff>
    </xdr:from>
    <xdr:to>
      <xdr:col>4</xdr:col>
      <xdr:colOff>0</xdr:colOff>
      <xdr:row>7</xdr:row>
      <xdr:rowOff>0</xdr:rowOff>
    </xdr:to>
    <xdr:sp macro="" textlink="">
      <xdr:nvSpPr>
        <xdr:cNvPr id="23" name="Rectangle: Rounded Corners 22">
          <a:hlinkClick xmlns:r="http://schemas.openxmlformats.org/officeDocument/2006/relationships" r:id="rId12"/>
          <a:extLst>
            <a:ext uri="{FF2B5EF4-FFF2-40B4-BE49-F238E27FC236}">
              <a16:creationId xmlns:a16="http://schemas.microsoft.com/office/drawing/2014/main" id="{0AC74D7C-9911-4F5D-83DE-F35072D55DF6}"/>
            </a:ext>
          </a:extLst>
        </xdr:cNvPr>
        <xdr:cNvSpPr/>
      </xdr:nvSpPr>
      <xdr:spPr>
        <a:xfrm>
          <a:off x="57150" y="1428750"/>
          <a:ext cx="2971800" cy="219075"/>
        </a:xfrm>
        <a:prstGeom prst="roundRect">
          <a:avLst/>
        </a:prstGeom>
        <a:solidFill>
          <a:srgbClr val="CCCCFF"/>
        </a:solidFill>
        <a:ln>
          <a:noFill/>
        </a:ln>
        <a:effectLst>
          <a:reflection endPos="0" dir="5400000" sy="-100000" algn="bl" rotWithShape="0"/>
        </a:effectLst>
        <a:scene3d>
          <a:camera prst="orthographicFront"/>
          <a:lightRig rig="threePt" dir="t"/>
        </a:scene3d>
        <a:sp3d>
          <a:bevelT w="38100" h="38100" prst="angle"/>
        </a:sp3d>
      </xdr:spPr>
      <xdr:style>
        <a:lnRef idx="2">
          <a:schemeClr val="accent5"/>
        </a:lnRef>
        <a:fillRef idx="1">
          <a:schemeClr val="lt1"/>
        </a:fillRef>
        <a:effectRef idx="0">
          <a:schemeClr val="accent5"/>
        </a:effectRef>
        <a:fontRef idx="minor">
          <a:schemeClr val="dk1"/>
        </a:fontRef>
      </xdr:style>
      <xdr:txBody>
        <a:bodyPr vertOverflow="clip" horzOverflow="clip" tIns="0" rtlCol="0" anchor="ctr" anchorCtr="0"/>
        <a:lstStyle/>
        <a:p>
          <a:pPr algn="ctr"/>
          <a:r>
            <a:rPr lang="en-US" sz="1300" b="1">
              <a:solidFill>
                <a:sysClr val="windowText" lastClr="000000"/>
              </a:solidFill>
            </a:rPr>
            <a:t>M1: Clinic Capacity</a:t>
          </a:r>
        </a:p>
      </xdr:txBody>
    </xdr:sp>
    <xdr:clientData/>
  </xdr:twoCellAnchor>
  <xdr:twoCellAnchor editAs="absolute">
    <xdr:from>
      <xdr:col>5</xdr:col>
      <xdr:colOff>0</xdr:colOff>
      <xdr:row>15</xdr:row>
      <xdr:rowOff>190500</xdr:rowOff>
    </xdr:from>
    <xdr:to>
      <xdr:col>6</xdr:col>
      <xdr:colOff>381000</xdr:colOff>
      <xdr:row>16</xdr:row>
      <xdr:rowOff>190500</xdr:rowOff>
    </xdr:to>
    <xdr:sp macro="" textlink="">
      <xdr:nvSpPr>
        <xdr:cNvPr id="24" name="Rectangle: Rounded Corners 23">
          <a:hlinkClick xmlns:r="http://schemas.openxmlformats.org/officeDocument/2006/relationships" r:id="rId13"/>
          <a:extLst>
            <a:ext uri="{FF2B5EF4-FFF2-40B4-BE49-F238E27FC236}">
              <a16:creationId xmlns:a16="http://schemas.microsoft.com/office/drawing/2014/main" id="{1DC25996-F81D-4334-AE88-D04A7AF35030}"/>
            </a:ext>
          </a:extLst>
        </xdr:cNvPr>
        <xdr:cNvSpPr/>
      </xdr:nvSpPr>
      <xdr:spPr>
        <a:xfrm>
          <a:off x="3086100" y="3590925"/>
          <a:ext cx="1371600" cy="219075"/>
        </a:xfrm>
        <a:prstGeom prst="roundRect">
          <a:avLst/>
        </a:prstGeom>
        <a:solidFill>
          <a:srgbClr val="CCCCFF"/>
        </a:solidFill>
        <a:ln>
          <a:noFill/>
        </a:ln>
        <a:scene3d>
          <a:camera prst="orthographicFront"/>
          <a:lightRig rig="threePt" dir="t"/>
        </a:scene3d>
        <a:sp3d>
          <a:bevelT w="38100" h="38100" prst="angle"/>
        </a:sp3d>
      </xdr:spPr>
      <xdr:style>
        <a:lnRef idx="2">
          <a:schemeClr val="accent5"/>
        </a:lnRef>
        <a:fillRef idx="1">
          <a:schemeClr val="lt1"/>
        </a:fillRef>
        <a:effectRef idx="0">
          <a:schemeClr val="accent5"/>
        </a:effectRef>
        <a:fontRef idx="minor">
          <a:schemeClr val="dk1"/>
        </a:fontRef>
      </xdr:style>
      <xdr:txBody>
        <a:bodyPr vertOverflow="clip" horzOverflow="clip" tIns="0" rtlCol="0" anchor="ctr" anchorCtr="0"/>
        <a:lstStyle/>
        <a:p>
          <a:pPr algn="ctr"/>
          <a:r>
            <a:rPr lang="en-US" sz="1300" b="1">
              <a:solidFill>
                <a:sysClr val="windowText" lastClr="000000"/>
              </a:solidFill>
            </a:rPr>
            <a:t>M2: Outcome</a:t>
          </a:r>
        </a:p>
      </xdr:txBody>
    </xdr:sp>
    <xdr:clientData/>
  </xdr:twoCellAnchor>
  <xdr:twoCellAnchor editAs="absolute">
    <xdr:from>
      <xdr:col>6</xdr:col>
      <xdr:colOff>490728</xdr:colOff>
      <xdr:row>15</xdr:row>
      <xdr:rowOff>190500</xdr:rowOff>
    </xdr:from>
    <xdr:to>
      <xdr:col>7</xdr:col>
      <xdr:colOff>871728</xdr:colOff>
      <xdr:row>16</xdr:row>
      <xdr:rowOff>190500</xdr:rowOff>
    </xdr:to>
    <xdr:sp macro="" textlink="">
      <xdr:nvSpPr>
        <xdr:cNvPr id="25" name="Rectangle: Rounded Corners 24">
          <a:hlinkClick xmlns:r="http://schemas.openxmlformats.org/officeDocument/2006/relationships" r:id="rId14"/>
          <a:extLst>
            <a:ext uri="{FF2B5EF4-FFF2-40B4-BE49-F238E27FC236}">
              <a16:creationId xmlns:a16="http://schemas.microsoft.com/office/drawing/2014/main" id="{C9E1EC10-0C61-4EE5-B8DF-F94BCD8F84B9}"/>
            </a:ext>
          </a:extLst>
        </xdr:cNvPr>
        <xdr:cNvSpPr/>
      </xdr:nvSpPr>
      <xdr:spPr>
        <a:xfrm>
          <a:off x="4567428" y="3590925"/>
          <a:ext cx="1371600" cy="219075"/>
        </a:xfrm>
        <a:prstGeom prst="roundRect">
          <a:avLst/>
        </a:prstGeom>
        <a:solidFill>
          <a:srgbClr val="CCCCFF"/>
        </a:solidFill>
        <a:ln>
          <a:noFill/>
        </a:ln>
        <a:scene3d>
          <a:camera prst="orthographicFront"/>
          <a:lightRig rig="threePt" dir="t"/>
        </a:scene3d>
        <a:sp3d>
          <a:bevelT w="38100" h="38100" prst="angle"/>
        </a:sp3d>
      </xdr:spPr>
      <xdr:style>
        <a:lnRef idx="2">
          <a:schemeClr val="accent5"/>
        </a:lnRef>
        <a:fillRef idx="1">
          <a:schemeClr val="lt1"/>
        </a:fillRef>
        <a:effectRef idx="0">
          <a:schemeClr val="accent5"/>
        </a:effectRef>
        <a:fontRef idx="minor">
          <a:schemeClr val="dk1"/>
        </a:fontRef>
      </xdr:style>
      <xdr:txBody>
        <a:bodyPr vertOverflow="clip" horzOverflow="clip" tIns="0" rtlCol="0" anchor="ctr" anchorCtr="0"/>
        <a:lstStyle/>
        <a:p>
          <a:pPr algn="ctr"/>
          <a:r>
            <a:rPr lang="en-US" sz="1300" b="1">
              <a:solidFill>
                <a:sysClr val="windowText" lastClr="000000"/>
              </a:solidFill>
            </a:rPr>
            <a:t>M3: Outcome</a:t>
          </a:r>
        </a:p>
      </xdr:txBody>
    </xdr:sp>
    <xdr:clientData/>
  </xdr:twoCellAnchor>
  <xdr:twoCellAnchor editAs="absolute">
    <xdr:from>
      <xdr:col>1</xdr:col>
      <xdr:colOff>0</xdr:colOff>
      <xdr:row>41</xdr:row>
      <xdr:rowOff>0</xdr:rowOff>
    </xdr:from>
    <xdr:to>
      <xdr:col>4</xdr:col>
      <xdr:colOff>0</xdr:colOff>
      <xdr:row>42</xdr:row>
      <xdr:rowOff>0</xdr:rowOff>
    </xdr:to>
    <xdr:sp macro="" textlink="">
      <xdr:nvSpPr>
        <xdr:cNvPr id="26" name="Rectangle: Rounded Corners 25">
          <a:hlinkClick xmlns:r="http://schemas.openxmlformats.org/officeDocument/2006/relationships" r:id="rId15"/>
          <a:extLst>
            <a:ext uri="{FF2B5EF4-FFF2-40B4-BE49-F238E27FC236}">
              <a16:creationId xmlns:a16="http://schemas.microsoft.com/office/drawing/2014/main" id="{5D0FBCF6-94AB-4C11-B4E0-1436A07204CD}"/>
            </a:ext>
          </a:extLst>
        </xdr:cNvPr>
        <xdr:cNvSpPr/>
      </xdr:nvSpPr>
      <xdr:spPr>
        <a:xfrm>
          <a:off x="57150" y="9191625"/>
          <a:ext cx="2971800" cy="219075"/>
        </a:xfrm>
        <a:prstGeom prst="roundRect">
          <a:avLst/>
        </a:prstGeom>
        <a:solidFill>
          <a:schemeClr val="accent6">
            <a:lumMod val="20000"/>
            <a:lumOff val="80000"/>
          </a:schemeClr>
        </a:solidFill>
        <a:ln>
          <a:noFill/>
        </a:ln>
        <a:scene3d>
          <a:camera prst="orthographicFront"/>
          <a:lightRig rig="threePt" dir="t"/>
        </a:scene3d>
        <a:sp3d>
          <a:bevelT w="38100" h="38100" prst="angle"/>
        </a:sp3d>
      </xdr:spPr>
      <xdr:style>
        <a:lnRef idx="2">
          <a:schemeClr val="accent5"/>
        </a:lnRef>
        <a:fillRef idx="1">
          <a:schemeClr val="lt1"/>
        </a:fillRef>
        <a:effectRef idx="0">
          <a:schemeClr val="accent5"/>
        </a:effectRef>
        <a:fontRef idx="minor">
          <a:schemeClr val="dk1"/>
        </a:fontRef>
      </xdr:style>
      <xdr:txBody>
        <a:bodyPr vertOverflow="clip" horzOverflow="clip" tIns="0" rtlCol="0" anchor="ctr" anchorCtr="0"/>
        <a:lstStyle/>
        <a:p>
          <a:pPr algn="ctr"/>
          <a:r>
            <a:rPr lang="en-US" sz="1300" b="1">
              <a:solidFill>
                <a:sysClr val="windowText" lastClr="000000"/>
              </a:solidFill>
            </a:rPr>
            <a:t>B1</a:t>
          </a:r>
          <a:r>
            <a:rPr lang="en-US" sz="1300" b="1" baseline="0">
              <a:solidFill>
                <a:sysClr val="windowText" lastClr="000000"/>
              </a:solidFill>
            </a:rPr>
            <a:t>: Balancing</a:t>
          </a:r>
          <a:endParaRPr lang="en-US" sz="1300" b="1">
            <a:solidFill>
              <a:sysClr val="windowText" lastClr="000000"/>
            </a:solidFill>
          </a:endParaRPr>
        </a:p>
      </xdr:txBody>
    </xdr:sp>
    <xdr:clientData/>
  </xdr:twoCellAnchor>
  <xdr:twoCellAnchor editAs="absolute">
    <xdr:from>
      <xdr:col>5</xdr:col>
      <xdr:colOff>0</xdr:colOff>
      <xdr:row>41</xdr:row>
      <xdr:rowOff>0</xdr:rowOff>
    </xdr:from>
    <xdr:to>
      <xdr:col>8</xdr:col>
      <xdr:colOff>0</xdr:colOff>
      <xdr:row>42</xdr:row>
      <xdr:rowOff>0</xdr:rowOff>
    </xdr:to>
    <xdr:sp macro="" textlink="">
      <xdr:nvSpPr>
        <xdr:cNvPr id="27" name="Rectangle: Rounded Corners 26">
          <a:hlinkClick xmlns:r="http://schemas.openxmlformats.org/officeDocument/2006/relationships" r:id="rId16"/>
          <a:extLst>
            <a:ext uri="{FF2B5EF4-FFF2-40B4-BE49-F238E27FC236}">
              <a16:creationId xmlns:a16="http://schemas.microsoft.com/office/drawing/2014/main" id="{655EC6CA-683F-4FDA-9061-599729433DE7}"/>
            </a:ext>
          </a:extLst>
        </xdr:cNvPr>
        <xdr:cNvSpPr/>
      </xdr:nvSpPr>
      <xdr:spPr>
        <a:xfrm>
          <a:off x="3086100" y="9191625"/>
          <a:ext cx="2971800" cy="219075"/>
        </a:xfrm>
        <a:prstGeom prst="roundRect">
          <a:avLst/>
        </a:prstGeom>
        <a:solidFill>
          <a:schemeClr val="accent6">
            <a:lumMod val="20000"/>
            <a:lumOff val="80000"/>
          </a:schemeClr>
        </a:solidFill>
        <a:ln>
          <a:noFill/>
        </a:ln>
        <a:scene3d>
          <a:camera prst="orthographicFront"/>
          <a:lightRig rig="threePt" dir="t"/>
        </a:scene3d>
        <a:sp3d>
          <a:bevelT w="38100" h="38100" prst="angle"/>
        </a:sp3d>
      </xdr:spPr>
      <xdr:style>
        <a:lnRef idx="2">
          <a:schemeClr val="accent5"/>
        </a:lnRef>
        <a:fillRef idx="1">
          <a:schemeClr val="lt1"/>
        </a:fillRef>
        <a:effectRef idx="0">
          <a:schemeClr val="accent5"/>
        </a:effectRef>
        <a:fontRef idx="minor">
          <a:schemeClr val="dk1"/>
        </a:fontRef>
      </xdr:style>
      <xdr:txBody>
        <a:bodyPr vertOverflow="clip" horzOverflow="clip" tIns="0" rtlCol="0" anchor="ctr" anchorCtr="0"/>
        <a:lstStyle/>
        <a:p>
          <a:pPr algn="ctr"/>
          <a:r>
            <a:rPr lang="en-US" sz="1300" b="1">
              <a:solidFill>
                <a:sysClr val="windowText" lastClr="000000"/>
              </a:solidFill>
            </a:rPr>
            <a:t>B2:</a:t>
          </a:r>
          <a:r>
            <a:rPr lang="en-US" sz="1300" b="1" baseline="0">
              <a:solidFill>
                <a:sysClr val="windowText" lastClr="000000"/>
              </a:solidFill>
            </a:rPr>
            <a:t> Balancing</a:t>
          </a:r>
          <a:endParaRPr lang="en-US" sz="1300" b="1">
            <a:solidFill>
              <a:sysClr val="windowText" lastClr="000000"/>
            </a:solidFill>
          </a:endParaRPr>
        </a:p>
      </xdr:txBody>
    </xdr:sp>
    <xdr:clientData/>
  </xdr:twoCellAnchor>
  <xdr:twoCellAnchor editAs="absolute">
    <xdr:from>
      <xdr:col>9</xdr:col>
      <xdr:colOff>0</xdr:colOff>
      <xdr:row>41</xdr:row>
      <xdr:rowOff>0</xdr:rowOff>
    </xdr:from>
    <xdr:to>
      <xdr:col>12</xdr:col>
      <xdr:colOff>0</xdr:colOff>
      <xdr:row>42</xdr:row>
      <xdr:rowOff>0</xdr:rowOff>
    </xdr:to>
    <xdr:sp macro="" textlink="">
      <xdr:nvSpPr>
        <xdr:cNvPr id="28" name="Rectangle: Rounded Corners 27">
          <a:hlinkClick xmlns:r="http://schemas.openxmlformats.org/officeDocument/2006/relationships" r:id="rId17"/>
          <a:extLst>
            <a:ext uri="{FF2B5EF4-FFF2-40B4-BE49-F238E27FC236}">
              <a16:creationId xmlns:a16="http://schemas.microsoft.com/office/drawing/2014/main" id="{93D9C8A7-7E3F-4519-824B-3C2F6ED9EA6E}"/>
            </a:ext>
          </a:extLst>
        </xdr:cNvPr>
        <xdr:cNvSpPr/>
      </xdr:nvSpPr>
      <xdr:spPr>
        <a:xfrm>
          <a:off x="6115050" y="9191625"/>
          <a:ext cx="2971800" cy="219075"/>
        </a:xfrm>
        <a:prstGeom prst="roundRect">
          <a:avLst/>
        </a:prstGeom>
        <a:solidFill>
          <a:schemeClr val="accent6">
            <a:lumMod val="20000"/>
            <a:lumOff val="80000"/>
          </a:schemeClr>
        </a:solidFill>
        <a:ln>
          <a:noFill/>
        </a:ln>
        <a:scene3d>
          <a:camera prst="orthographicFront"/>
          <a:lightRig rig="threePt" dir="t"/>
        </a:scene3d>
        <a:sp3d>
          <a:bevelT w="38100" h="38100" prst="angle"/>
        </a:sp3d>
      </xdr:spPr>
      <xdr:style>
        <a:lnRef idx="2">
          <a:schemeClr val="accent5"/>
        </a:lnRef>
        <a:fillRef idx="1">
          <a:schemeClr val="lt1"/>
        </a:fillRef>
        <a:effectRef idx="0">
          <a:schemeClr val="accent5"/>
        </a:effectRef>
        <a:fontRef idx="minor">
          <a:schemeClr val="dk1"/>
        </a:fontRef>
      </xdr:style>
      <xdr:txBody>
        <a:bodyPr vertOverflow="clip" horzOverflow="clip" tIns="0" rtlCol="0" anchor="ctr" anchorCtr="0"/>
        <a:lstStyle/>
        <a:p>
          <a:pPr algn="ctr"/>
          <a:r>
            <a:rPr lang="en-US" sz="1300" b="1">
              <a:solidFill>
                <a:sysClr val="windowText" lastClr="000000"/>
              </a:solidFill>
            </a:rPr>
            <a:t>B3:</a:t>
          </a:r>
          <a:r>
            <a:rPr lang="en-US" sz="1300" b="1" baseline="0">
              <a:solidFill>
                <a:sysClr val="windowText" lastClr="000000"/>
              </a:solidFill>
            </a:rPr>
            <a:t> </a:t>
          </a:r>
          <a:r>
            <a:rPr lang="en-US" sz="1300" b="1">
              <a:solidFill>
                <a:sysClr val="windowText" lastClr="000000"/>
              </a:solidFill>
            </a:rPr>
            <a:t>Balancing</a:t>
          </a:r>
        </a:p>
      </xdr:txBody>
    </xdr:sp>
    <xdr:clientData/>
  </xdr:twoCellAnchor>
  <xdr:twoCellAnchor editAs="absolute">
    <xdr:from>
      <xdr:col>10</xdr:col>
      <xdr:colOff>485775</xdr:colOff>
      <xdr:row>3</xdr:row>
      <xdr:rowOff>114300</xdr:rowOff>
    </xdr:from>
    <xdr:to>
      <xdr:col>11</xdr:col>
      <xdr:colOff>866775</xdr:colOff>
      <xdr:row>4</xdr:row>
      <xdr:rowOff>142875</xdr:rowOff>
    </xdr:to>
    <xdr:sp macro="" textlink="">
      <xdr:nvSpPr>
        <xdr:cNvPr id="29" name="Rectangle: Rounded Corners 28">
          <a:hlinkClick xmlns:r="http://schemas.openxmlformats.org/officeDocument/2006/relationships" r:id="rId18"/>
          <a:extLst>
            <a:ext uri="{FF2B5EF4-FFF2-40B4-BE49-F238E27FC236}">
              <a16:creationId xmlns:a16="http://schemas.microsoft.com/office/drawing/2014/main" id="{46CAEE4F-B0ED-4E08-AB0E-E460CD07A8AE}"/>
            </a:ext>
          </a:extLst>
        </xdr:cNvPr>
        <xdr:cNvSpPr/>
      </xdr:nvSpPr>
      <xdr:spPr>
        <a:xfrm>
          <a:off x="7591425" y="895350"/>
          <a:ext cx="1371600" cy="219075"/>
        </a:xfrm>
        <a:prstGeom prst="roundRect">
          <a:avLst/>
        </a:prstGeom>
        <a:solidFill>
          <a:sysClr val="window" lastClr="FFFFFF"/>
        </a:solidFill>
        <a:ln>
          <a:solidFill>
            <a:schemeClr val="bg1">
              <a:lumMod val="75000"/>
            </a:schemeClr>
          </a:solidFill>
        </a:ln>
        <a:scene3d>
          <a:camera prst="orthographicFront"/>
          <a:lightRig rig="threePt" dir="t"/>
        </a:scene3d>
        <a:sp3d>
          <a:bevelT w="38100" h="38100" prst="angle"/>
        </a:sp3d>
      </xdr:spPr>
      <xdr:style>
        <a:lnRef idx="2">
          <a:schemeClr val="accent5"/>
        </a:lnRef>
        <a:fillRef idx="1">
          <a:schemeClr val="lt1"/>
        </a:fillRef>
        <a:effectRef idx="0">
          <a:schemeClr val="accent5"/>
        </a:effectRef>
        <a:fontRef idx="minor">
          <a:schemeClr val="dk1"/>
        </a:fontRef>
      </xdr:style>
      <xdr:txBody>
        <a:bodyPr vertOverflow="clip" horzOverflow="clip" tIns="0" rtlCol="0" anchor="ctr" anchorCtr="0"/>
        <a:lstStyle/>
        <a:p>
          <a:pPr algn="ctr"/>
          <a:r>
            <a:rPr lang="en-US" sz="1300" b="1">
              <a:solidFill>
                <a:sysClr val="windowText" lastClr="000000"/>
              </a:solidFill>
            </a:rPr>
            <a:t>Run Chart Rules</a:t>
          </a:r>
        </a:p>
      </xdr:txBody>
    </xdr:sp>
    <xdr:clientData/>
  </xdr:twoCellAnchor>
  <xdr:twoCellAnchor editAs="absolute">
    <xdr:from>
      <xdr:col>8</xdr:col>
      <xdr:colOff>47625</xdr:colOff>
      <xdr:row>3</xdr:row>
      <xdr:rowOff>114300</xdr:rowOff>
    </xdr:from>
    <xdr:to>
      <xdr:col>10</xdr:col>
      <xdr:colOff>371475</xdr:colOff>
      <xdr:row>4</xdr:row>
      <xdr:rowOff>142875</xdr:rowOff>
    </xdr:to>
    <xdr:sp macro="" textlink="">
      <xdr:nvSpPr>
        <xdr:cNvPr id="30" name="Rectangle: Rounded Corners 29">
          <a:hlinkClick xmlns:r="http://schemas.openxmlformats.org/officeDocument/2006/relationships" r:id="rId19"/>
          <a:extLst>
            <a:ext uri="{FF2B5EF4-FFF2-40B4-BE49-F238E27FC236}">
              <a16:creationId xmlns:a16="http://schemas.microsoft.com/office/drawing/2014/main" id="{5AB4342F-D063-4FB1-A673-A86F5DE51F5A}"/>
            </a:ext>
          </a:extLst>
        </xdr:cNvPr>
        <xdr:cNvSpPr/>
      </xdr:nvSpPr>
      <xdr:spPr>
        <a:xfrm>
          <a:off x="6105525" y="895350"/>
          <a:ext cx="1371600" cy="219075"/>
        </a:xfrm>
        <a:prstGeom prst="roundRect">
          <a:avLst/>
        </a:prstGeom>
        <a:solidFill>
          <a:sysClr val="window" lastClr="FFFFFF"/>
        </a:solidFill>
        <a:ln>
          <a:solidFill>
            <a:schemeClr val="bg1">
              <a:lumMod val="75000"/>
            </a:schemeClr>
          </a:solidFill>
        </a:ln>
        <a:scene3d>
          <a:camera prst="orthographicFront"/>
          <a:lightRig rig="threePt" dir="t"/>
        </a:scene3d>
        <a:sp3d>
          <a:bevelT w="38100" h="38100" prst="angle"/>
        </a:sp3d>
      </xdr:spPr>
      <xdr:style>
        <a:lnRef idx="2">
          <a:schemeClr val="accent5"/>
        </a:lnRef>
        <a:fillRef idx="1">
          <a:schemeClr val="lt1"/>
        </a:fillRef>
        <a:effectRef idx="0">
          <a:schemeClr val="accent5"/>
        </a:effectRef>
        <a:fontRef idx="minor">
          <a:schemeClr val="dk1"/>
        </a:fontRef>
      </xdr:style>
      <xdr:txBody>
        <a:bodyPr vertOverflow="clip" horzOverflow="clip" tIns="0" rtlCol="0" anchor="ctr" anchorCtr="0"/>
        <a:lstStyle/>
        <a:p>
          <a:pPr algn="ctr"/>
          <a:r>
            <a:rPr lang="en-US" sz="1300" b="1">
              <a:solidFill>
                <a:sysClr val="windowText" lastClr="000000"/>
              </a:solidFill>
            </a:rPr>
            <a:t>Definitions</a:t>
          </a:r>
        </a:p>
      </xdr:txBody>
    </xdr:sp>
    <xdr:clientData/>
  </xdr:twoCellAnchor>
  <xdr:twoCellAnchor editAs="absolute">
    <xdr:from>
      <xdr:col>6</xdr:col>
      <xdr:colOff>542925</xdr:colOff>
      <xdr:row>3</xdr:row>
      <xdr:rowOff>114300</xdr:rowOff>
    </xdr:from>
    <xdr:to>
      <xdr:col>7</xdr:col>
      <xdr:colOff>923925</xdr:colOff>
      <xdr:row>4</xdr:row>
      <xdr:rowOff>142875</xdr:rowOff>
    </xdr:to>
    <xdr:sp macro="" textlink="">
      <xdr:nvSpPr>
        <xdr:cNvPr id="2" name="Rectangle: Rounded Corners 1">
          <a:hlinkClick xmlns:r="http://schemas.openxmlformats.org/officeDocument/2006/relationships" r:id="rId20"/>
          <a:extLst>
            <a:ext uri="{FF2B5EF4-FFF2-40B4-BE49-F238E27FC236}">
              <a16:creationId xmlns:a16="http://schemas.microsoft.com/office/drawing/2014/main" id="{76A65883-084D-4191-A3F6-4F6A89B2B757}"/>
            </a:ext>
          </a:extLst>
        </xdr:cNvPr>
        <xdr:cNvSpPr/>
      </xdr:nvSpPr>
      <xdr:spPr>
        <a:xfrm>
          <a:off x="4619625" y="895350"/>
          <a:ext cx="1371600" cy="219075"/>
        </a:xfrm>
        <a:prstGeom prst="roundRect">
          <a:avLst/>
        </a:prstGeom>
        <a:solidFill>
          <a:schemeClr val="bg1"/>
        </a:solidFill>
        <a:ln>
          <a:solidFill>
            <a:schemeClr val="bg1">
              <a:lumMod val="75000"/>
            </a:schemeClr>
          </a:solidFill>
        </a:ln>
        <a:scene3d>
          <a:camera prst="orthographicFront"/>
          <a:lightRig rig="threePt" dir="t"/>
        </a:scene3d>
        <a:sp3d>
          <a:bevelT w="38100" h="38100" prst="angle"/>
        </a:sp3d>
      </xdr:spPr>
      <xdr:style>
        <a:lnRef idx="2">
          <a:schemeClr val="accent5"/>
        </a:lnRef>
        <a:fillRef idx="1">
          <a:schemeClr val="lt1"/>
        </a:fillRef>
        <a:effectRef idx="0">
          <a:schemeClr val="accent5"/>
        </a:effectRef>
        <a:fontRef idx="minor">
          <a:schemeClr val="dk1"/>
        </a:fontRef>
      </xdr:style>
      <xdr:txBody>
        <a:bodyPr vertOverflow="clip" horzOverflow="clip" tIns="0" rtlCol="0" anchor="ctr" anchorCtr="0"/>
        <a:lstStyle/>
        <a:p>
          <a:pPr algn="ctr"/>
          <a:r>
            <a:rPr lang="en-US" sz="1300" b="1">
              <a:solidFill>
                <a:sysClr val="windowText" lastClr="000000"/>
              </a:solidFill>
            </a:rPr>
            <a:t>How To Guide</a:t>
          </a:r>
        </a:p>
      </xdr:txBody>
    </xdr:sp>
    <xdr:clientData/>
  </xdr:twoCellAnchor>
  <xdr:twoCellAnchor editAs="absolute">
    <xdr:from>
      <xdr:col>5</xdr:col>
      <xdr:colOff>0</xdr:colOff>
      <xdr:row>8</xdr:row>
      <xdr:rowOff>19050</xdr:rowOff>
    </xdr:from>
    <xdr:to>
      <xdr:col>6</xdr:col>
      <xdr:colOff>381000</xdr:colOff>
      <xdr:row>9</xdr:row>
      <xdr:rowOff>19050</xdr:rowOff>
    </xdr:to>
    <xdr:sp macro="" textlink="">
      <xdr:nvSpPr>
        <xdr:cNvPr id="3" name="Rectangle: Rounded Corners 2">
          <a:hlinkClick xmlns:r="http://schemas.openxmlformats.org/officeDocument/2006/relationships" r:id="rId21"/>
          <a:extLst>
            <a:ext uri="{FF2B5EF4-FFF2-40B4-BE49-F238E27FC236}">
              <a16:creationId xmlns:a16="http://schemas.microsoft.com/office/drawing/2014/main" id="{5D8DE37D-88BA-44CC-8E8A-4116EECEE0E2}"/>
            </a:ext>
          </a:extLst>
        </xdr:cNvPr>
        <xdr:cNvSpPr/>
      </xdr:nvSpPr>
      <xdr:spPr>
        <a:xfrm>
          <a:off x="3086100" y="1885950"/>
          <a:ext cx="1371600" cy="219075"/>
        </a:xfrm>
        <a:prstGeom prst="roundRect">
          <a:avLst/>
        </a:prstGeom>
        <a:solidFill>
          <a:srgbClr val="FF7C80"/>
        </a:solidFill>
        <a:ln>
          <a:noFill/>
        </a:ln>
        <a:scene3d>
          <a:camera prst="orthographicFront"/>
          <a:lightRig rig="threePt" dir="t"/>
        </a:scene3d>
        <a:sp3d>
          <a:bevelT w="38100" h="38100" prst="angle"/>
        </a:sp3d>
      </xdr:spPr>
      <xdr:style>
        <a:lnRef idx="2">
          <a:schemeClr val="accent5"/>
        </a:lnRef>
        <a:fillRef idx="1">
          <a:schemeClr val="lt1"/>
        </a:fillRef>
        <a:effectRef idx="0">
          <a:schemeClr val="accent5"/>
        </a:effectRef>
        <a:fontRef idx="minor">
          <a:schemeClr val="dk1"/>
        </a:fontRef>
      </xdr:style>
      <xdr:txBody>
        <a:bodyPr vertOverflow="clip" horzOverflow="clip" tIns="0" rtlCol="0" anchor="ctr" anchorCtr="0"/>
        <a:lstStyle/>
        <a:p>
          <a:pPr algn="ctr"/>
          <a:r>
            <a:rPr lang="en-US" sz="1300" b="1">
              <a:solidFill>
                <a:sysClr val="windowText" lastClr="000000"/>
              </a:solidFill>
            </a:rPr>
            <a:t>Calendar</a:t>
          </a:r>
        </a:p>
      </xdr:txBody>
    </xdr:sp>
    <xdr:clientData/>
  </xdr:twoCellAnchor>
  <xdr:twoCellAnchor editAs="oneCell">
    <xdr:from>
      <xdr:col>9</xdr:col>
      <xdr:colOff>0</xdr:colOff>
      <xdr:row>0</xdr:row>
      <xdr:rowOff>76200</xdr:rowOff>
    </xdr:from>
    <xdr:to>
      <xdr:col>9</xdr:col>
      <xdr:colOff>285750</xdr:colOff>
      <xdr:row>0</xdr:row>
      <xdr:rowOff>361950</xdr:rowOff>
    </xdr:to>
    <xdr:pic>
      <xdr:nvPicPr>
        <xdr:cNvPr id="31" name="Graphic 30" descr="Puzzle with solid fill">
          <a:extLst>
            <a:ext uri="{FF2B5EF4-FFF2-40B4-BE49-F238E27FC236}">
              <a16:creationId xmlns:a16="http://schemas.microsoft.com/office/drawing/2014/main" id="{F439972B-4840-450C-9FB1-3E3D453B63DD}"/>
            </a:ext>
          </a:extLst>
        </xdr:cNvPr>
        <xdr:cNvPicPr>
          <a:picLocks noChangeAspect="1"/>
        </xdr:cNvPicPr>
      </xdr:nvPicPr>
      <xdr:blipFill>
        <a:blip xmlns:r="http://schemas.openxmlformats.org/officeDocument/2006/relationships" r:embed="rId22" cstate="print">
          <a:extLst>
            <a:ext uri="{28A0092B-C50C-407E-A947-70E740481C1C}">
              <a14:useLocalDpi xmlns:a14="http://schemas.microsoft.com/office/drawing/2010/main" val="0"/>
            </a:ext>
            <a:ext uri="{96DAC541-7B7A-43D3-8B79-37D633B846F1}">
              <asvg:svgBlip xmlns:asvg="http://schemas.microsoft.com/office/drawing/2016/SVG/main" r:embed="rId23"/>
            </a:ext>
          </a:extLst>
        </a:blip>
        <a:stretch>
          <a:fillRect/>
        </a:stretch>
      </xdr:blipFill>
      <xdr:spPr>
        <a:xfrm>
          <a:off x="6115050" y="76200"/>
          <a:ext cx="285750" cy="285750"/>
        </a:xfrm>
        <a:prstGeom prst="rect">
          <a:avLst/>
        </a:prstGeom>
      </xdr:spPr>
    </xdr:pic>
    <xdr:clientData/>
  </xdr:twoCellAnchor>
  <xdr:twoCellAnchor editAs="absolute">
    <xdr:from>
      <xdr:col>5</xdr:col>
      <xdr:colOff>47625</xdr:colOff>
      <xdr:row>3</xdr:row>
      <xdr:rowOff>114300</xdr:rowOff>
    </xdr:from>
    <xdr:to>
      <xdr:col>6</xdr:col>
      <xdr:colOff>428625</xdr:colOff>
      <xdr:row>4</xdr:row>
      <xdr:rowOff>142875</xdr:rowOff>
    </xdr:to>
    <xdr:sp macro="" textlink="">
      <xdr:nvSpPr>
        <xdr:cNvPr id="32" name="Rectangle: Rounded Corners 31">
          <a:hlinkClick xmlns:r="http://schemas.openxmlformats.org/officeDocument/2006/relationships" r:id="rId24"/>
          <a:extLst>
            <a:ext uri="{FF2B5EF4-FFF2-40B4-BE49-F238E27FC236}">
              <a16:creationId xmlns:a16="http://schemas.microsoft.com/office/drawing/2014/main" id="{3008BE50-F8D9-4A18-B82B-CBA295BABBB3}"/>
            </a:ext>
          </a:extLst>
        </xdr:cNvPr>
        <xdr:cNvSpPr/>
      </xdr:nvSpPr>
      <xdr:spPr>
        <a:xfrm>
          <a:off x="3133725" y="895350"/>
          <a:ext cx="1371600" cy="219075"/>
        </a:xfrm>
        <a:prstGeom prst="roundRect">
          <a:avLst/>
        </a:prstGeom>
        <a:solidFill>
          <a:schemeClr val="accent4">
            <a:lumMod val="60000"/>
            <a:lumOff val="40000"/>
          </a:schemeClr>
        </a:solidFill>
        <a:ln>
          <a:noFill/>
        </a:ln>
        <a:scene3d>
          <a:camera prst="orthographicFront"/>
          <a:lightRig rig="threePt" dir="t"/>
        </a:scene3d>
        <a:sp3d>
          <a:bevelT w="38100" h="38100" prst="angle"/>
        </a:sp3d>
      </xdr:spPr>
      <xdr:style>
        <a:lnRef idx="2">
          <a:schemeClr val="accent5"/>
        </a:lnRef>
        <a:fillRef idx="1">
          <a:schemeClr val="lt1"/>
        </a:fillRef>
        <a:effectRef idx="0">
          <a:schemeClr val="accent5"/>
        </a:effectRef>
        <a:fontRef idx="minor">
          <a:schemeClr val="dk1"/>
        </a:fontRef>
      </xdr:style>
      <xdr:txBody>
        <a:bodyPr vertOverflow="clip" horzOverflow="clip" tIns="0" rtlCol="0" anchor="ctr" anchorCtr="0"/>
        <a:lstStyle/>
        <a:p>
          <a:pPr algn="ctr"/>
          <a:r>
            <a:rPr lang="en-US" sz="1300" b="1">
              <a:solidFill>
                <a:sysClr val="windowText" lastClr="000000"/>
              </a:solidFill>
            </a:rPr>
            <a:t>Simple Dash</a:t>
          </a:r>
        </a:p>
      </xdr:txBody>
    </xdr:sp>
    <xdr:clientData/>
  </xdr:twoCellAnchor>
  <xdr:twoCellAnchor>
    <xdr:from>
      <xdr:col>1</xdr:col>
      <xdr:colOff>0</xdr:colOff>
      <xdr:row>7</xdr:row>
      <xdr:rowOff>0</xdr:rowOff>
    </xdr:from>
    <xdr:to>
      <xdr:col>4</xdr:col>
      <xdr:colOff>0</xdr:colOff>
      <xdr:row>17</xdr:row>
      <xdr:rowOff>0</xdr:rowOff>
    </xdr:to>
    <xdr:graphicFrame macro="">
      <xdr:nvGraphicFramePr>
        <xdr:cNvPr id="4" name="Chart 3">
          <a:extLst>
            <a:ext uri="{FF2B5EF4-FFF2-40B4-BE49-F238E27FC236}">
              <a16:creationId xmlns:a16="http://schemas.microsoft.com/office/drawing/2014/main" id="{9ABAD6B8-5324-402A-959C-FE7840A59A1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5"/>
        </a:graphicData>
      </a:graphic>
    </xdr:graphicFrame>
    <xdr:clientData/>
  </xdr:twoCellAnchor>
  <xdr:oneCellAnchor>
    <xdr:from>
      <xdr:col>6</xdr:col>
      <xdr:colOff>190500</xdr:colOff>
      <xdr:row>19</xdr:row>
      <xdr:rowOff>0</xdr:rowOff>
    </xdr:from>
    <xdr:ext cx="1790700" cy="264560"/>
    <xdr:sp macro="" textlink="RoleClarity!J5">
      <xdr:nvSpPr>
        <xdr:cNvPr id="9" name="TextBox 8">
          <a:extLst>
            <a:ext uri="{FF2B5EF4-FFF2-40B4-BE49-F238E27FC236}">
              <a16:creationId xmlns:a16="http://schemas.microsoft.com/office/drawing/2014/main" id="{47713C0A-3E4F-43ED-8007-F78BA622CA9D}"/>
            </a:ext>
          </a:extLst>
        </xdr:cNvPr>
        <xdr:cNvSpPr txBox="1"/>
      </xdr:nvSpPr>
      <xdr:spPr>
        <a:xfrm>
          <a:off x="4267200" y="4324350"/>
          <a:ext cx="1790700"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r"/>
          <a:fld id="{15BE5A35-D2D5-4B15-9EC5-3425B717A4AA}" type="TxLink">
            <a:rPr lang="en-US" sz="1100" b="0" i="1" u="none" strike="noStrike">
              <a:solidFill>
                <a:schemeClr val="tx1">
                  <a:lumMod val="65000"/>
                  <a:lumOff val="35000"/>
                </a:schemeClr>
              </a:solidFill>
              <a:latin typeface="Calibri"/>
              <a:cs typeface="Calibri"/>
            </a:rPr>
            <a:pPr algn="r"/>
            <a:t>Actions Following Meetings</a:t>
          </a:fld>
          <a:endParaRPr lang="en-US" sz="1100" i="1">
            <a:solidFill>
              <a:schemeClr val="tx1">
                <a:lumMod val="65000"/>
                <a:lumOff val="35000"/>
              </a:schemeClr>
            </a:solidFill>
          </a:endParaRPr>
        </a:p>
      </xdr:txBody>
    </xdr:sp>
    <xdr:clientData/>
  </xdr:oneCellAnchor>
  <xdr:twoCellAnchor>
    <xdr:from>
      <xdr:col>9</xdr:col>
      <xdr:colOff>0</xdr:colOff>
      <xdr:row>19</xdr:row>
      <xdr:rowOff>0</xdr:rowOff>
    </xdr:from>
    <xdr:to>
      <xdr:col>12</xdr:col>
      <xdr:colOff>0</xdr:colOff>
      <xdr:row>29</xdr:row>
      <xdr:rowOff>0</xdr:rowOff>
    </xdr:to>
    <xdr:graphicFrame macro="">
      <xdr:nvGraphicFramePr>
        <xdr:cNvPr id="6" name="Chart 5">
          <a:extLst>
            <a:ext uri="{FF2B5EF4-FFF2-40B4-BE49-F238E27FC236}">
              <a16:creationId xmlns:a16="http://schemas.microsoft.com/office/drawing/2014/main" id="{89FD4B33-FDE0-4B15-8B86-8B6B76B9C6F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6"/>
        </a:graphicData>
      </a:graphic>
    </xdr:graphicFrame>
    <xdr:clientData/>
  </xdr:twoCellAnchor>
  <xdr:oneCellAnchor>
    <xdr:from>
      <xdr:col>10</xdr:col>
      <xdr:colOff>190500</xdr:colOff>
      <xdr:row>19</xdr:row>
      <xdr:rowOff>0</xdr:rowOff>
    </xdr:from>
    <xdr:ext cx="1790700" cy="264560"/>
    <xdr:sp macro="" textlink="CollabEnvironment!J5">
      <xdr:nvSpPr>
        <xdr:cNvPr id="8" name="TextBox 7">
          <a:extLst>
            <a:ext uri="{FF2B5EF4-FFF2-40B4-BE49-F238E27FC236}">
              <a16:creationId xmlns:a16="http://schemas.microsoft.com/office/drawing/2014/main" id="{C4388EED-C31B-412D-8035-02B0C215861A}"/>
            </a:ext>
          </a:extLst>
        </xdr:cNvPr>
        <xdr:cNvSpPr txBox="1"/>
      </xdr:nvSpPr>
      <xdr:spPr>
        <a:xfrm>
          <a:off x="7296150" y="4324350"/>
          <a:ext cx="1790700"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r"/>
          <a:fld id="{7BCD164D-5578-40BA-AB39-2AF1EDDE3EEB}" type="TxLink">
            <a:rPr lang="en-US" sz="1100" b="0" i="1" u="none" strike="noStrike">
              <a:solidFill>
                <a:schemeClr val="tx1">
                  <a:lumMod val="65000"/>
                  <a:lumOff val="35000"/>
                </a:schemeClr>
              </a:solidFill>
              <a:latin typeface="Calibri"/>
              <a:cs typeface="Calibri"/>
            </a:rPr>
            <a:pPr algn="r"/>
            <a:t>Whiteboard Use</a:t>
          </a:fld>
          <a:endParaRPr lang="en-US" sz="1100" i="1">
            <a:solidFill>
              <a:schemeClr val="tx1">
                <a:lumMod val="65000"/>
                <a:lumOff val="35000"/>
              </a:schemeClr>
            </a:solidFill>
          </a:endParaRPr>
        </a:p>
      </xdr:txBody>
    </xdr:sp>
    <xdr:clientData/>
  </xdr:oneCellAnchor>
  <xdr:twoCellAnchor>
    <xdr:from>
      <xdr:col>1</xdr:col>
      <xdr:colOff>0</xdr:colOff>
      <xdr:row>30</xdr:row>
      <xdr:rowOff>0</xdr:rowOff>
    </xdr:from>
    <xdr:to>
      <xdr:col>4</xdr:col>
      <xdr:colOff>0</xdr:colOff>
      <xdr:row>40</xdr:row>
      <xdr:rowOff>0</xdr:rowOff>
    </xdr:to>
    <xdr:graphicFrame macro="">
      <xdr:nvGraphicFramePr>
        <xdr:cNvPr id="11" name="Chart 10">
          <a:extLst>
            <a:ext uri="{FF2B5EF4-FFF2-40B4-BE49-F238E27FC236}">
              <a16:creationId xmlns:a16="http://schemas.microsoft.com/office/drawing/2014/main" id="{DD7D5D9E-E692-453A-8227-ABE3B685DF5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7"/>
        </a:graphicData>
      </a:graphic>
    </xdr:graphicFrame>
    <xdr:clientData/>
  </xdr:twoCellAnchor>
  <xdr:twoCellAnchor>
    <xdr:from>
      <xdr:col>5</xdr:col>
      <xdr:colOff>0</xdr:colOff>
      <xdr:row>30</xdr:row>
      <xdr:rowOff>0</xdr:rowOff>
    </xdr:from>
    <xdr:to>
      <xdr:col>8</xdr:col>
      <xdr:colOff>0</xdr:colOff>
      <xdr:row>40</xdr:row>
      <xdr:rowOff>0</xdr:rowOff>
    </xdr:to>
    <xdr:graphicFrame macro="">
      <xdr:nvGraphicFramePr>
        <xdr:cNvPr id="12" name="Chart 11">
          <a:extLst>
            <a:ext uri="{FF2B5EF4-FFF2-40B4-BE49-F238E27FC236}">
              <a16:creationId xmlns:a16="http://schemas.microsoft.com/office/drawing/2014/main" id="{030BC406-6D2C-454F-9215-EEEE917EBED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8"/>
        </a:graphicData>
      </a:graphic>
    </xdr:graphicFrame>
    <xdr:clientData/>
  </xdr:twoCellAnchor>
  <xdr:oneCellAnchor>
    <xdr:from>
      <xdr:col>2</xdr:col>
      <xdr:colOff>190500</xdr:colOff>
      <xdr:row>30</xdr:row>
      <xdr:rowOff>0</xdr:rowOff>
    </xdr:from>
    <xdr:ext cx="1790700" cy="264560"/>
    <xdr:sp macro="" textlink="Efficiency!J5">
      <xdr:nvSpPr>
        <xdr:cNvPr id="16" name="TextBox 15">
          <a:extLst>
            <a:ext uri="{FF2B5EF4-FFF2-40B4-BE49-F238E27FC236}">
              <a16:creationId xmlns:a16="http://schemas.microsoft.com/office/drawing/2014/main" id="{98A8F854-7FB9-4588-A66A-D7B6311CEB83}"/>
            </a:ext>
          </a:extLst>
        </xdr:cNvPr>
        <xdr:cNvSpPr txBox="1"/>
      </xdr:nvSpPr>
      <xdr:spPr>
        <a:xfrm>
          <a:off x="1238250" y="6734175"/>
          <a:ext cx="1790700"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r"/>
          <a:fld id="{CC7722E6-D505-4213-9417-1926041987D4}" type="TxLink">
            <a:rPr lang="en-US" sz="1100" b="0" i="1" u="none" strike="noStrike">
              <a:solidFill>
                <a:schemeClr val="tx1">
                  <a:lumMod val="65000"/>
                  <a:lumOff val="35000"/>
                </a:schemeClr>
              </a:solidFill>
              <a:latin typeface="Calibri"/>
              <a:cs typeface="Calibri"/>
            </a:rPr>
            <a:pPr algn="r"/>
            <a:t>Round Robin</a:t>
          </a:fld>
          <a:endParaRPr lang="en-US" sz="1100" i="1">
            <a:solidFill>
              <a:schemeClr val="tx1">
                <a:lumMod val="65000"/>
                <a:lumOff val="35000"/>
              </a:schemeClr>
            </a:solidFill>
          </a:endParaRPr>
        </a:p>
      </xdr:txBody>
    </xdr:sp>
    <xdr:clientData/>
  </xdr:oneCellAnchor>
  <xdr:oneCellAnchor>
    <xdr:from>
      <xdr:col>6</xdr:col>
      <xdr:colOff>190500</xdr:colOff>
      <xdr:row>30</xdr:row>
      <xdr:rowOff>0</xdr:rowOff>
    </xdr:from>
    <xdr:ext cx="1790700" cy="436786"/>
    <xdr:sp macro="" textlink="Sustainability!J5">
      <xdr:nvSpPr>
        <xdr:cNvPr id="33" name="TextBox 32">
          <a:extLst>
            <a:ext uri="{FF2B5EF4-FFF2-40B4-BE49-F238E27FC236}">
              <a16:creationId xmlns:a16="http://schemas.microsoft.com/office/drawing/2014/main" id="{EA4ACEF7-2DFA-455E-AE02-CE958AF7F292}"/>
            </a:ext>
          </a:extLst>
        </xdr:cNvPr>
        <xdr:cNvSpPr txBox="1"/>
      </xdr:nvSpPr>
      <xdr:spPr>
        <a:xfrm>
          <a:off x="4962525" y="6734175"/>
          <a:ext cx="1790700" cy="436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r"/>
          <a:fld id="{ED5DD9B4-27D3-4D77-877C-D7747235824C}" type="TxLink">
            <a:rPr lang="en-US" sz="1100" b="0" i="1" u="none" strike="noStrike">
              <a:solidFill>
                <a:schemeClr val="tx1">
                  <a:lumMod val="65000"/>
                  <a:lumOff val="35000"/>
                </a:schemeClr>
              </a:solidFill>
              <a:latin typeface="Calibri"/>
              <a:cs typeface="Calibri"/>
            </a:rPr>
            <a:pPr algn="r"/>
            <a:t>Financial Sustainability Tracking</a:t>
          </a:fld>
          <a:endParaRPr lang="en-US" sz="1100" i="1">
            <a:solidFill>
              <a:schemeClr val="tx1">
                <a:lumMod val="65000"/>
                <a:lumOff val="35000"/>
              </a:schemeClr>
            </a:solidFill>
          </a:endParaRPr>
        </a:p>
      </xdr:txBody>
    </xdr:sp>
    <xdr:clientData/>
  </xdr:oneCellAnchor>
</xdr:wsDr>
</file>

<file path=xl/drawings/drawing3.xml><?xml version="1.0" encoding="utf-8"?>
<xdr:wsDr xmlns:xdr="http://schemas.openxmlformats.org/drawingml/2006/spreadsheetDrawing" xmlns:a="http://schemas.openxmlformats.org/drawingml/2006/main">
  <xdr:twoCellAnchor editAs="absolute">
    <xdr:from>
      <xdr:col>17</xdr:col>
      <xdr:colOff>228600</xdr:colOff>
      <xdr:row>0</xdr:row>
      <xdr:rowOff>38100</xdr:rowOff>
    </xdr:from>
    <xdr:to>
      <xdr:col>19</xdr:col>
      <xdr:colOff>419100</xdr:colOff>
      <xdr:row>0</xdr:row>
      <xdr:rowOff>257175</xdr:rowOff>
    </xdr:to>
    <xdr:sp macro="" textlink="">
      <xdr:nvSpPr>
        <xdr:cNvPr id="7" name="Rectangle: Rounded Corners 6">
          <a:hlinkClick xmlns:r="http://schemas.openxmlformats.org/officeDocument/2006/relationships" r:id="rId1"/>
          <a:extLst>
            <a:ext uri="{FF2B5EF4-FFF2-40B4-BE49-F238E27FC236}">
              <a16:creationId xmlns:a16="http://schemas.microsoft.com/office/drawing/2014/main" id="{B32ADB84-0295-415A-AA87-FFB5AB9410C3}"/>
            </a:ext>
          </a:extLst>
        </xdr:cNvPr>
        <xdr:cNvSpPr/>
      </xdr:nvSpPr>
      <xdr:spPr>
        <a:xfrm>
          <a:off x="10696575" y="38100"/>
          <a:ext cx="1371600" cy="219075"/>
        </a:xfrm>
        <a:prstGeom prst="roundRect">
          <a:avLst/>
        </a:prstGeom>
        <a:solidFill>
          <a:sysClr val="window" lastClr="FFFFFF"/>
        </a:solidFill>
        <a:ln>
          <a:solidFill>
            <a:schemeClr val="bg1">
              <a:lumMod val="75000"/>
            </a:schemeClr>
          </a:solidFill>
        </a:ln>
        <a:scene3d>
          <a:camera prst="orthographicFront"/>
          <a:lightRig rig="threePt" dir="t"/>
        </a:scene3d>
        <a:sp3d>
          <a:bevelT w="38100" h="38100" prst="angle"/>
        </a:sp3d>
      </xdr:spPr>
      <xdr:style>
        <a:lnRef idx="2">
          <a:schemeClr val="accent5"/>
        </a:lnRef>
        <a:fillRef idx="1">
          <a:schemeClr val="lt1"/>
        </a:fillRef>
        <a:effectRef idx="0">
          <a:schemeClr val="accent5"/>
        </a:effectRef>
        <a:fontRef idx="minor">
          <a:schemeClr val="dk1"/>
        </a:fontRef>
      </xdr:style>
      <xdr:txBody>
        <a:bodyPr vertOverflow="clip" horzOverflow="clip" tIns="0" rtlCol="0" anchor="ctr" anchorCtr="0"/>
        <a:lstStyle/>
        <a:p>
          <a:pPr algn="ctr"/>
          <a:r>
            <a:rPr lang="en-US" sz="1300" b="1">
              <a:solidFill>
                <a:sysClr val="windowText" lastClr="000000"/>
              </a:solidFill>
            </a:rPr>
            <a:t>Run Chart Rules</a:t>
          </a:r>
        </a:p>
      </xdr:txBody>
    </xdr:sp>
    <xdr:clientData/>
  </xdr:twoCellAnchor>
  <xdr:twoCellAnchor editAs="absolute">
    <xdr:from>
      <xdr:col>14</xdr:col>
      <xdr:colOff>543984</xdr:colOff>
      <xdr:row>0</xdr:row>
      <xdr:rowOff>38100</xdr:rowOff>
    </xdr:from>
    <xdr:to>
      <xdr:col>17</xdr:col>
      <xdr:colOff>150284</xdr:colOff>
      <xdr:row>0</xdr:row>
      <xdr:rowOff>257175</xdr:rowOff>
    </xdr:to>
    <xdr:sp macro="" textlink="">
      <xdr:nvSpPr>
        <xdr:cNvPr id="8" name="Rectangle: Rounded Corners 7">
          <a:hlinkClick xmlns:r="http://schemas.openxmlformats.org/officeDocument/2006/relationships" r:id="rId2"/>
          <a:extLst>
            <a:ext uri="{FF2B5EF4-FFF2-40B4-BE49-F238E27FC236}">
              <a16:creationId xmlns:a16="http://schemas.microsoft.com/office/drawing/2014/main" id="{4B6C1C01-2575-4243-8F77-EABEE62EED5C}"/>
            </a:ext>
          </a:extLst>
        </xdr:cNvPr>
        <xdr:cNvSpPr/>
      </xdr:nvSpPr>
      <xdr:spPr>
        <a:xfrm>
          <a:off x="9240309" y="38100"/>
          <a:ext cx="1377950" cy="219075"/>
        </a:xfrm>
        <a:prstGeom prst="roundRect">
          <a:avLst/>
        </a:prstGeom>
        <a:solidFill>
          <a:sysClr val="window" lastClr="FFFFFF"/>
        </a:solidFill>
        <a:ln>
          <a:solidFill>
            <a:schemeClr val="bg1">
              <a:lumMod val="75000"/>
            </a:schemeClr>
          </a:solidFill>
        </a:ln>
        <a:scene3d>
          <a:camera prst="orthographicFront"/>
          <a:lightRig rig="threePt" dir="t"/>
        </a:scene3d>
        <a:sp3d>
          <a:bevelT w="38100" h="38100" prst="angle"/>
        </a:sp3d>
      </xdr:spPr>
      <xdr:style>
        <a:lnRef idx="2">
          <a:schemeClr val="accent5"/>
        </a:lnRef>
        <a:fillRef idx="1">
          <a:schemeClr val="lt1"/>
        </a:fillRef>
        <a:effectRef idx="0">
          <a:schemeClr val="accent5"/>
        </a:effectRef>
        <a:fontRef idx="minor">
          <a:schemeClr val="dk1"/>
        </a:fontRef>
      </xdr:style>
      <xdr:txBody>
        <a:bodyPr vertOverflow="clip" horzOverflow="clip" tIns="0" rtlCol="0" anchor="ctr" anchorCtr="0"/>
        <a:lstStyle/>
        <a:p>
          <a:pPr algn="ctr"/>
          <a:r>
            <a:rPr lang="en-US" sz="1300" b="1">
              <a:solidFill>
                <a:sysClr val="windowText" lastClr="000000"/>
              </a:solidFill>
            </a:rPr>
            <a:t>Definitions</a:t>
          </a:r>
        </a:p>
      </xdr:txBody>
    </xdr:sp>
    <xdr:clientData/>
  </xdr:twoCellAnchor>
  <xdr:twoCellAnchor editAs="absolute">
    <xdr:from>
      <xdr:col>12</xdr:col>
      <xdr:colOff>281517</xdr:colOff>
      <xdr:row>0</xdr:row>
      <xdr:rowOff>38100</xdr:rowOff>
    </xdr:from>
    <xdr:to>
      <xdr:col>14</xdr:col>
      <xdr:colOff>472017</xdr:colOff>
      <xdr:row>0</xdr:row>
      <xdr:rowOff>257175</xdr:rowOff>
    </xdr:to>
    <xdr:sp macro="" textlink="">
      <xdr:nvSpPr>
        <xdr:cNvPr id="9" name="Rectangle: Rounded Corners 8">
          <a:hlinkClick xmlns:r="http://schemas.openxmlformats.org/officeDocument/2006/relationships" r:id="rId3"/>
          <a:extLst>
            <a:ext uri="{FF2B5EF4-FFF2-40B4-BE49-F238E27FC236}">
              <a16:creationId xmlns:a16="http://schemas.microsoft.com/office/drawing/2014/main" id="{EE7A0BB7-F1FE-4E22-B960-2623C000BBE9}"/>
            </a:ext>
          </a:extLst>
        </xdr:cNvPr>
        <xdr:cNvSpPr/>
      </xdr:nvSpPr>
      <xdr:spPr>
        <a:xfrm>
          <a:off x="7796742" y="38100"/>
          <a:ext cx="1371600" cy="219075"/>
        </a:xfrm>
        <a:prstGeom prst="roundRect">
          <a:avLst/>
        </a:prstGeom>
        <a:solidFill>
          <a:schemeClr val="accent4">
            <a:lumMod val="60000"/>
            <a:lumOff val="40000"/>
          </a:schemeClr>
        </a:solidFill>
        <a:ln>
          <a:noFill/>
        </a:ln>
        <a:scene3d>
          <a:camera prst="orthographicFront"/>
          <a:lightRig rig="threePt" dir="t"/>
        </a:scene3d>
        <a:sp3d>
          <a:bevelT w="38100" h="38100" prst="angle"/>
        </a:sp3d>
      </xdr:spPr>
      <xdr:style>
        <a:lnRef idx="2">
          <a:schemeClr val="accent5"/>
        </a:lnRef>
        <a:fillRef idx="1">
          <a:schemeClr val="lt1"/>
        </a:fillRef>
        <a:effectRef idx="0">
          <a:schemeClr val="accent5"/>
        </a:effectRef>
        <a:fontRef idx="minor">
          <a:schemeClr val="dk1"/>
        </a:fontRef>
      </xdr:style>
      <xdr:txBody>
        <a:bodyPr vertOverflow="clip" horzOverflow="clip" tIns="0" rtlCol="0" anchor="ctr" anchorCtr="0"/>
        <a:lstStyle/>
        <a:p>
          <a:pPr algn="ctr"/>
          <a:r>
            <a:rPr lang="en-US" sz="1300" b="1">
              <a:solidFill>
                <a:sysClr val="windowText" lastClr="000000"/>
              </a:solidFill>
            </a:rPr>
            <a:t>Full Dashboard</a:t>
          </a:r>
        </a:p>
      </xdr:txBody>
    </xdr:sp>
    <xdr:clientData/>
  </xdr:twoCellAnchor>
  <xdr:twoCellAnchor editAs="absolute">
    <xdr:from>
      <xdr:col>9</xdr:col>
      <xdr:colOff>257175</xdr:colOff>
      <xdr:row>0</xdr:row>
      <xdr:rowOff>38100</xdr:rowOff>
    </xdr:from>
    <xdr:to>
      <xdr:col>12</xdr:col>
      <xdr:colOff>200406</xdr:colOff>
      <xdr:row>0</xdr:row>
      <xdr:rowOff>257175</xdr:rowOff>
    </xdr:to>
    <xdr:sp macro="" textlink="">
      <xdr:nvSpPr>
        <xdr:cNvPr id="10" name="Rectangle: Rounded Corners 9">
          <a:hlinkClick xmlns:r="http://schemas.openxmlformats.org/officeDocument/2006/relationships" r:id="rId4"/>
          <a:extLst>
            <a:ext uri="{FF2B5EF4-FFF2-40B4-BE49-F238E27FC236}">
              <a16:creationId xmlns:a16="http://schemas.microsoft.com/office/drawing/2014/main" id="{40690D73-6157-49B7-A688-6A91132CF44C}"/>
            </a:ext>
          </a:extLst>
        </xdr:cNvPr>
        <xdr:cNvSpPr/>
      </xdr:nvSpPr>
      <xdr:spPr>
        <a:xfrm>
          <a:off x="6353175" y="38100"/>
          <a:ext cx="1362456" cy="219075"/>
        </a:xfrm>
        <a:prstGeom prst="roundRect">
          <a:avLst/>
        </a:prstGeom>
        <a:solidFill>
          <a:schemeClr val="accent4">
            <a:lumMod val="60000"/>
            <a:lumOff val="40000"/>
          </a:schemeClr>
        </a:solidFill>
        <a:ln>
          <a:noFill/>
        </a:ln>
        <a:scene3d>
          <a:camera prst="orthographicFront"/>
          <a:lightRig rig="threePt" dir="t"/>
        </a:scene3d>
        <a:sp3d>
          <a:bevelT w="38100" h="38100" prst="angle"/>
        </a:sp3d>
      </xdr:spPr>
      <xdr:style>
        <a:lnRef idx="2">
          <a:schemeClr val="accent5"/>
        </a:lnRef>
        <a:fillRef idx="1">
          <a:schemeClr val="lt1"/>
        </a:fillRef>
        <a:effectRef idx="0">
          <a:schemeClr val="accent5"/>
        </a:effectRef>
        <a:fontRef idx="minor">
          <a:schemeClr val="dk1"/>
        </a:fontRef>
      </xdr:style>
      <xdr:txBody>
        <a:bodyPr vertOverflow="clip" horzOverflow="clip" tIns="0" rtlCol="0" anchor="ctr" anchorCtr="0"/>
        <a:lstStyle/>
        <a:p>
          <a:pPr algn="ctr"/>
          <a:r>
            <a:rPr lang="en-US" sz="1300" b="1">
              <a:solidFill>
                <a:sysClr val="windowText" lastClr="000000"/>
              </a:solidFill>
            </a:rPr>
            <a:t>Simple</a:t>
          </a:r>
          <a:r>
            <a:rPr lang="en-US" sz="1300" b="1" baseline="0">
              <a:solidFill>
                <a:sysClr val="windowText" lastClr="000000"/>
              </a:solidFill>
            </a:rPr>
            <a:t> Dash</a:t>
          </a:r>
          <a:endParaRPr lang="en-US" sz="1300" b="1">
            <a:solidFill>
              <a:sysClr val="windowText" lastClr="000000"/>
            </a:solidFill>
          </a:endParaRPr>
        </a:p>
      </xdr:txBody>
    </xdr:sp>
    <xdr:clientData/>
  </xdr:twoCellAnchor>
  <xdr:twoCellAnchor>
    <xdr:from>
      <xdr:col>11</xdr:col>
      <xdr:colOff>0</xdr:colOff>
      <xdr:row>5</xdr:row>
      <xdr:rowOff>0</xdr:rowOff>
    </xdr:from>
    <xdr:to>
      <xdr:col>23</xdr:col>
      <xdr:colOff>0</xdr:colOff>
      <xdr:row>24</xdr:row>
      <xdr:rowOff>0</xdr:rowOff>
    </xdr:to>
    <xdr:graphicFrame macro="">
      <xdr:nvGraphicFramePr>
        <xdr:cNvPr id="3" name="Chart 2">
          <a:extLst>
            <a:ext uri="{FF2B5EF4-FFF2-40B4-BE49-F238E27FC236}">
              <a16:creationId xmlns:a16="http://schemas.microsoft.com/office/drawing/2014/main" id="{46AA951E-B15E-4B1B-AAE6-8EA205AA3FB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oneCellAnchor>
    <xdr:from>
      <xdr:col>11</xdr:col>
      <xdr:colOff>9525</xdr:colOff>
      <xdr:row>5</xdr:row>
      <xdr:rowOff>38214</xdr:rowOff>
    </xdr:from>
    <xdr:ext cx="7086600" cy="342786"/>
    <xdr:sp macro="" textlink="$M$4">
      <xdr:nvSpPr>
        <xdr:cNvPr id="4" name="TextBox 3">
          <a:extLst>
            <a:ext uri="{FF2B5EF4-FFF2-40B4-BE49-F238E27FC236}">
              <a16:creationId xmlns:a16="http://schemas.microsoft.com/office/drawing/2014/main" id="{748CC56D-A639-4223-9C15-FE51B9B9CDDF}"/>
            </a:ext>
          </a:extLst>
        </xdr:cNvPr>
        <xdr:cNvSpPr txBox="1"/>
      </xdr:nvSpPr>
      <xdr:spPr>
        <a:xfrm>
          <a:off x="6934200" y="1486014"/>
          <a:ext cx="7086600" cy="342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a:fld id="{91556CBD-3DC2-48CE-9CB7-CA536EFB25FE}" type="TxLink">
            <a:rPr lang="en-US" sz="1600" b="0" i="0" u="none" strike="noStrike">
              <a:solidFill>
                <a:schemeClr val="tx1">
                  <a:lumMod val="65000"/>
                  <a:lumOff val="35000"/>
                </a:schemeClr>
              </a:solidFill>
              <a:latin typeface="Calibri"/>
              <a:cs typeface="Calibri"/>
            </a:rPr>
            <a:pPr algn="ctr"/>
            <a:t>Number of patients seen (per day)</a:t>
          </a:fld>
          <a:endParaRPr lang="en-US" sz="1600">
            <a:solidFill>
              <a:schemeClr val="tx1">
                <a:lumMod val="65000"/>
                <a:lumOff val="35000"/>
              </a:schemeClr>
            </a:solidFill>
          </a:endParaRPr>
        </a:p>
      </xdr:txBody>
    </xdr:sp>
    <xdr:clientData/>
  </xdr:oneCellAnchor>
  <xdr:twoCellAnchor>
    <xdr:from>
      <xdr:col>11</xdr:col>
      <xdr:colOff>0</xdr:colOff>
      <xdr:row>34</xdr:row>
      <xdr:rowOff>0</xdr:rowOff>
    </xdr:from>
    <xdr:to>
      <xdr:col>17</xdr:col>
      <xdr:colOff>0</xdr:colOff>
      <xdr:row>44</xdr:row>
      <xdr:rowOff>0</xdr:rowOff>
    </xdr:to>
    <xdr:graphicFrame macro="">
      <xdr:nvGraphicFramePr>
        <xdr:cNvPr id="2" name="Chart 1">
          <a:extLst>
            <a:ext uri="{FF2B5EF4-FFF2-40B4-BE49-F238E27FC236}">
              <a16:creationId xmlns:a16="http://schemas.microsoft.com/office/drawing/2014/main" id="{252E78CC-0E5A-4AB7-B971-8133822E68D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oneCellAnchor>
    <xdr:from>
      <xdr:col>11</xdr:col>
      <xdr:colOff>9525</xdr:colOff>
      <xdr:row>34</xdr:row>
      <xdr:rowOff>19050</xdr:rowOff>
    </xdr:from>
    <xdr:ext cx="3524250" cy="264560"/>
    <xdr:sp macro="" textlink="$B$3">
      <xdr:nvSpPr>
        <xdr:cNvPr id="5" name="TextBox 4">
          <a:extLst>
            <a:ext uri="{FF2B5EF4-FFF2-40B4-BE49-F238E27FC236}">
              <a16:creationId xmlns:a16="http://schemas.microsoft.com/office/drawing/2014/main" id="{EF44790B-8AF7-466E-8838-E21499BC73DA}"/>
            </a:ext>
          </a:extLst>
        </xdr:cNvPr>
        <xdr:cNvSpPr txBox="1"/>
      </xdr:nvSpPr>
      <xdr:spPr>
        <a:xfrm>
          <a:off x="6934200" y="6991350"/>
          <a:ext cx="3524250"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a:fld id="{AAE83E08-094B-4497-ADA6-A1BD0E4A7BA5}" type="TxLink">
            <a:rPr lang="en-US" sz="1100" b="0" i="0" u="none" strike="noStrike">
              <a:solidFill>
                <a:schemeClr val="tx1">
                  <a:lumMod val="65000"/>
                  <a:lumOff val="35000"/>
                </a:schemeClr>
              </a:solidFill>
              <a:latin typeface="Calibri"/>
              <a:cs typeface="Calibri"/>
            </a:rPr>
            <a:pPr algn="ctr"/>
            <a:t>In-person Visits</a:t>
          </a:fld>
          <a:endParaRPr lang="en-US" sz="1400" b="0">
            <a:solidFill>
              <a:schemeClr val="tx1">
                <a:lumMod val="65000"/>
                <a:lumOff val="35000"/>
              </a:schemeClr>
            </a:solidFill>
          </a:endParaRPr>
        </a:p>
      </xdr:txBody>
    </xdr:sp>
    <xdr:clientData/>
  </xdr:oneCellAnchor>
  <xdr:twoCellAnchor>
    <xdr:from>
      <xdr:col>17</xdr:col>
      <xdr:colOff>0</xdr:colOff>
      <xdr:row>44</xdr:row>
      <xdr:rowOff>0</xdr:rowOff>
    </xdr:from>
    <xdr:to>
      <xdr:col>23</xdr:col>
      <xdr:colOff>0</xdr:colOff>
      <xdr:row>55</xdr:row>
      <xdr:rowOff>0</xdr:rowOff>
    </xdr:to>
    <xdr:graphicFrame macro="">
      <xdr:nvGraphicFramePr>
        <xdr:cNvPr id="6" name="Chart 5">
          <a:extLst>
            <a:ext uri="{FF2B5EF4-FFF2-40B4-BE49-F238E27FC236}">
              <a16:creationId xmlns:a16="http://schemas.microsoft.com/office/drawing/2014/main" id="{A6BD46C7-7097-4E76-B19C-9F4642A410D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17</xdr:col>
      <xdr:colOff>0</xdr:colOff>
      <xdr:row>34</xdr:row>
      <xdr:rowOff>0</xdr:rowOff>
    </xdr:from>
    <xdr:to>
      <xdr:col>23</xdr:col>
      <xdr:colOff>0</xdr:colOff>
      <xdr:row>44</xdr:row>
      <xdr:rowOff>0</xdr:rowOff>
    </xdr:to>
    <xdr:graphicFrame macro="">
      <xdr:nvGraphicFramePr>
        <xdr:cNvPr id="11" name="Chart 10">
          <a:extLst>
            <a:ext uri="{FF2B5EF4-FFF2-40B4-BE49-F238E27FC236}">
              <a16:creationId xmlns:a16="http://schemas.microsoft.com/office/drawing/2014/main" id="{B8FDB774-AC7F-4970-997C-717A69CF487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11</xdr:col>
      <xdr:colOff>0</xdr:colOff>
      <xdr:row>44</xdr:row>
      <xdr:rowOff>0</xdr:rowOff>
    </xdr:from>
    <xdr:to>
      <xdr:col>17</xdr:col>
      <xdr:colOff>4572</xdr:colOff>
      <xdr:row>55</xdr:row>
      <xdr:rowOff>0</xdr:rowOff>
    </xdr:to>
    <xdr:graphicFrame macro="">
      <xdr:nvGraphicFramePr>
        <xdr:cNvPr id="12" name="Chart 11">
          <a:extLst>
            <a:ext uri="{FF2B5EF4-FFF2-40B4-BE49-F238E27FC236}">
              <a16:creationId xmlns:a16="http://schemas.microsoft.com/office/drawing/2014/main" id="{F1824FD7-2565-43DE-B702-44B0EF8A283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oneCellAnchor>
    <xdr:from>
      <xdr:col>16</xdr:col>
      <xdr:colOff>581025</xdr:colOff>
      <xdr:row>34</xdr:row>
      <xdr:rowOff>19050</xdr:rowOff>
    </xdr:from>
    <xdr:ext cx="3543300" cy="264560"/>
    <xdr:sp macro="" textlink="$C$3">
      <xdr:nvSpPr>
        <xdr:cNvPr id="13" name="TextBox 12">
          <a:extLst>
            <a:ext uri="{FF2B5EF4-FFF2-40B4-BE49-F238E27FC236}">
              <a16:creationId xmlns:a16="http://schemas.microsoft.com/office/drawing/2014/main" id="{F65F9B15-6504-4922-8A44-8056829016AE}"/>
            </a:ext>
          </a:extLst>
        </xdr:cNvPr>
        <xdr:cNvSpPr txBox="1"/>
      </xdr:nvSpPr>
      <xdr:spPr>
        <a:xfrm>
          <a:off x="10458450" y="6991350"/>
          <a:ext cx="3543300"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a:fld id="{6B0ED1E6-2D90-4BCB-B7A5-574F046A9E88}" type="TxLink">
            <a:rPr lang="en-US" sz="1100" b="0" i="0" u="none" strike="noStrike">
              <a:solidFill>
                <a:schemeClr val="tx1">
                  <a:lumMod val="65000"/>
                  <a:lumOff val="35000"/>
                </a:schemeClr>
              </a:solidFill>
              <a:latin typeface="Calibri"/>
              <a:cs typeface="Calibri"/>
            </a:rPr>
            <a:pPr algn="ctr"/>
            <a:t>Virtual Visits</a:t>
          </a:fld>
          <a:endParaRPr lang="en-US" sz="1400">
            <a:solidFill>
              <a:schemeClr val="tx1">
                <a:lumMod val="65000"/>
                <a:lumOff val="35000"/>
              </a:schemeClr>
            </a:solidFill>
          </a:endParaRPr>
        </a:p>
      </xdr:txBody>
    </xdr:sp>
    <xdr:clientData/>
  </xdr:oneCellAnchor>
  <xdr:oneCellAnchor>
    <xdr:from>
      <xdr:col>11</xdr:col>
      <xdr:colOff>9525</xdr:colOff>
      <xdr:row>44</xdr:row>
      <xdr:rowOff>21879</xdr:rowOff>
    </xdr:from>
    <xdr:ext cx="3524250" cy="264560"/>
    <xdr:sp macro="" textlink="$D$3">
      <xdr:nvSpPr>
        <xdr:cNvPr id="14" name="TextBox 13">
          <a:extLst>
            <a:ext uri="{FF2B5EF4-FFF2-40B4-BE49-F238E27FC236}">
              <a16:creationId xmlns:a16="http://schemas.microsoft.com/office/drawing/2014/main" id="{732321AB-D863-4EB8-8BEE-FED718F9BD18}"/>
            </a:ext>
          </a:extLst>
        </xdr:cNvPr>
        <xdr:cNvSpPr txBox="1"/>
      </xdr:nvSpPr>
      <xdr:spPr>
        <a:xfrm>
          <a:off x="6934200" y="8899179"/>
          <a:ext cx="3524250"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a:fld id="{F2307518-4305-435B-AE57-E3F8C7731505}" type="TxLink">
            <a:rPr lang="en-US" sz="1100" b="0" i="0" u="none" strike="noStrike">
              <a:solidFill>
                <a:schemeClr val="tx1">
                  <a:lumMod val="65000"/>
                  <a:lumOff val="35000"/>
                </a:schemeClr>
              </a:solidFill>
              <a:latin typeface="Calibri"/>
              <a:cs typeface="Calibri"/>
            </a:rPr>
            <a:pPr algn="ctr"/>
            <a:t>Subgroup 3</a:t>
          </a:fld>
          <a:endParaRPr lang="en-US" sz="1400">
            <a:solidFill>
              <a:schemeClr val="tx1">
                <a:lumMod val="65000"/>
                <a:lumOff val="35000"/>
              </a:schemeClr>
            </a:solidFill>
          </a:endParaRPr>
        </a:p>
      </xdr:txBody>
    </xdr:sp>
    <xdr:clientData/>
  </xdr:oneCellAnchor>
  <xdr:oneCellAnchor>
    <xdr:from>
      <xdr:col>16</xdr:col>
      <xdr:colOff>581025</xdr:colOff>
      <xdr:row>44</xdr:row>
      <xdr:rowOff>19050</xdr:rowOff>
    </xdr:from>
    <xdr:ext cx="3543300" cy="264560"/>
    <xdr:sp macro="" textlink="$E$3">
      <xdr:nvSpPr>
        <xdr:cNvPr id="15" name="TextBox 14">
          <a:extLst>
            <a:ext uri="{FF2B5EF4-FFF2-40B4-BE49-F238E27FC236}">
              <a16:creationId xmlns:a16="http://schemas.microsoft.com/office/drawing/2014/main" id="{1998D4FA-CACD-4EE8-8158-5275135051D5}"/>
            </a:ext>
          </a:extLst>
        </xdr:cNvPr>
        <xdr:cNvSpPr txBox="1"/>
      </xdr:nvSpPr>
      <xdr:spPr>
        <a:xfrm>
          <a:off x="10458450" y="8896350"/>
          <a:ext cx="3543300"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a:fld id="{6208F5EC-9208-44FA-B6D0-280F333A7A14}" type="TxLink">
            <a:rPr lang="en-US" sz="1100" b="0" i="0" u="none" strike="noStrike">
              <a:solidFill>
                <a:schemeClr val="tx1">
                  <a:lumMod val="65000"/>
                  <a:lumOff val="35000"/>
                </a:schemeClr>
              </a:solidFill>
              <a:latin typeface="Calibri"/>
              <a:cs typeface="Calibri"/>
            </a:rPr>
            <a:pPr algn="ctr"/>
            <a:t>Subgroup 4</a:t>
          </a:fld>
          <a:endParaRPr lang="en-US" sz="1400">
            <a:solidFill>
              <a:schemeClr val="tx1">
                <a:lumMod val="65000"/>
                <a:lumOff val="35000"/>
              </a:schemeClr>
            </a:solidFill>
          </a:endParaRPr>
        </a:p>
      </xdr:txBody>
    </xdr:sp>
    <xdr:clientData/>
  </xdr:oneCellAnchor>
  <xdr:twoCellAnchor>
    <xdr:from>
      <xdr:col>23</xdr:col>
      <xdr:colOff>0</xdr:colOff>
      <xdr:row>5</xdr:row>
      <xdr:rowOff>0</xdr:rowOff>
    </xdr:from>
    <xdr:to>
      <xdr:col>34</xdr:col>
      <xdr:colOff>381000</xdr:colOff>
      <xdr:row>24</xdr:row>
      <xdr:rowOff>0</xdr:rowOff>
    </xdr:to>
    <xdr:graphicFrame macro="">
      <xdr:nvGraphicFramePr>
        <xdr:cNvPr id="16" name="Chart 15">
          <a:extLst>
            <a:ext uri="{FF2B5EF4-FFF2-40B4-BE49-F238E27FC236}">
              <a16:creationId xmlns:a16="http://schemas.microsoft.com/office/drawing/2014/main" id="{6AFB2DFD-618D-4AE3-BD8C-D12A11C6A0F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oneCellAnchor>
    <xdr:from>
      <xdr:col>23</xdr:col>
      <xdr:colOff>9525</xdr:colOff>
      <xdr:row>5</xdr:row>
      <xdr:rowOff>38100</xdr:rowOff>
    </xdr:from>
    <xdr:ext cx="7086600" cy="311496"/>
    <xdr:sp macro="" textlink="$X$4">
      <xdr:nvSpPr>
        <xdr:cNvPr id="17" name="TextBox 16">
          <a:extLst>
            <a:ext uri="{FF2B5EF4-FFF2-40B4-BE49-F238E27FC236}">
              <a16:creationId xmlns:a16="http://schemas.microsoft.com/office/drawing/2014/main" id="{DC098A71-E734-4663-B283-A76EA30A2812}"/>
            </a:ext>
          </a:extLst>
        </xdr:cNvPr>
        <xdr:cNvSpPr txBox="1"/>
      </xdr:nvSpPr>
      <xdr:spPr>
        <a:xfrm>
          <a:off x="14020800" y="1485900"/>
          <a:ext cx="7086600"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a:fld id="{1223D518-C33E-4EAF-B548-160ABE23A3F5}" type="TxLink">
            <a:rPr lang="en-US" sz="1400" b="0" i="0" u="none" strike="noStrike">
              <a:solidFill>
                <a:schemeClr val="tx1">
                  <a:lumMod val="75000"/>
                  <a:lumOff val="25000"/>
                </a:schemeClr>
              </a:solidFill>
              <a:latin typeface="Calibri"/>
              <a:cs typeface="Calibri"/>
            </a:rPr>
            <a:t>Visits per Hour</a:t>
          </a:fld>
          <a:endParaRPr lang="en-US" sz="1400" b="0">
            <a:solidFill>
              <a:schemeClr val="tx1">
                <a:lumMod val="75000"/>
                <a:lumOff val="25000"/>
              </a:schemeClr>
            </a:solidFill>
          </a:endParaRPr>
        </a:p>
      </xdr:txBody>
    </xdr:sp>
    <xdr:clientData/>
  </xdr:oneCellAnchor>
</xdr:wsDr>
</file>

<file path=xl/drawings/drawing4.xml><?xml version="1.0" encoding="utf-8"?>
<xdr:wsDr xmlns:xdr="http://schemas.openxmlformats.org/drawingml/2006/spreadsheetDrawing" xmlns:a="http://schemas.openxmlformats.org/drawingml/2006/main">
  <xdr:twoCellAnchor editAs="oneCell">
    <xdr:from>
      <xdr:col>8</xdr:col>
      <xdr:colOff>0</xdr:colOff>
      <xdr:row>5</xdr:row>
      <xdr:rowOff>0</xdr:rowOff>
    </xdr:from>
    <xdr:to>
      <xdr:col>20</xdr:col>
      <xdr:colOff>0</xdr:colOff>
      <xdr:row>24</xdr:row>
      <xdr:rowOff>0</xdr:rowOff>
    </xdr:to>
    <xdr:graphicFrame macro="">
      <xdr:nvGraphicFramePr>
        <xdr:cNvPr id="5" name="Chart 4">
          <a:extLst>
            <a:ext uri="{FF2B5EF4-FFF2-40B4-BE49-F238E27FC236}">
              <a16:creationId xmlns:a16="http://schemas.microsoft.com/office/drawing/2014/main" id="{05E0D99F-5C15-408D-9941-4D0613043F2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absolute">
    <xdr:from>
      <xdr:col>17</xdr:col>
      <xdr:colOff>400050</xdr:colOff>
      <xdr:row>0</xdr:row>
      <xdr:rowOff>38100</xdr:rowOff>
    </xdr:from>
    <xdr:to>
      <xdr:col>20</xdr:col>
      <xdr:colOff>0</xdr:colOff>
      <xdr:row>0</xdr:row>
      <xdr:rowOff>257175</xdr:rowOff>
    </xdr:to>
    <xdr:sp macro="" textlink="">
      <xdr:nvSpPr>
        <xdr:cNvPr id="3" name="Rectangle: Rounded Corners 2">
          <a:hlinkClick xmlns:r="http://schemas.openxmlformats.org/officeDocument/2006/relationships" r:id="rId2"/>
          <a:extLst>
            <a:ext uri="{FF2B5EF4-FFF2-40B4-BE49-F238E27FC236}">
              <a16:creationId xmlns:a16="http://schemas.microsoft.com/office/drawing/2014/main" id="{16A4ECA2-A043-418D-BE1E-E77B288646B7}"/>
            </a:ext>
          </a:extLst>
        </xdr:cNvPr>
        <xdr:cNvSpPr/>
      </xdr:nvSpPr>
      <xdr:spPr>
        <a:xfrm>
          <a:off x="10696575" y="38100"/>
          <a:ext cx="1371600" cy="219075"/>
        </a:xfrm>
        <a:prstGeom prst="roundRect">
          <a:avLst/>
        </a:prstGeom>
        <a:solidFill>
          <a:sysClr val="window" lastClr="FFFFFF"/>
        </a:solidFill>
        <a:ln>
          <a:solidFill>
            <a:schemeClr val="bg1">
              <a:lumMod val="75000"/>
            </a:schemeClr>
          </a:solidFill>
        </a:ln>
        <a:scene3d>
          <a:camera prst="orthographicFront"/>
          <a:lightRig rig="threePt" dir="t"/>
        </a:scene3d>
        <a:sp3d>
          <a:bevelT w="38100" h="38100" prst="angle"/>
        </a:sp3d>
      </xdr:spPr>
      <xdr:style>
        <a:lnRef idx="2">
          <a:schemeClr val="accent5"/>
        </a:lnRef>
        <a:fillRef idx="1">
          <a:schemeClr val="lt1"/>
        </a:fillRef>
        <a:effectRef idx="0">
          <a:schemeClr val="accent5"/>
        </a:effectRef>
        <a:fontRef idx="minor">
          <a:schemeClr val="dk1"/>
        </a:fontRef>
      </xdr:style>
      <xdr:txBody>
        <a:bodyPr vertOverflow="clip" horzOverflow="clip" tIns="0" rtlCol="0" anchor="ctr" anchorCtr="0"/>
        <a:lstStyle/>
        <a:p>
          <a:pPr algn="ctr"/>
          <a:r>
            <a:rPr lang="en-US" sz="1300" b="1">
              <a:solidFill>
                <a:sysClr val="windowText" lastClr="000000"/>
              </a:solidFill>
            </a:rPr>
            <a:t>Run Chart Rules</a:t>
          </a:r>
        </a:p>
      </xdr:txBody>
    </xdr:sp>
    <xdr:clientData/>
  </xdr:twoCellAnchor>
  <xdr:twoCellAnchor editAs="absolute">
    <xdr:from>
      <xdr:col>15</xdr:col>
      <xdr:colOff>131234</xdr:colOff>
      <xdr:row>0</xdr:row>
      <xdr:rowOff>38100</xdr:rowOff>
    </xdr:from>
    <xdr:to>
      <xdr:col>17</xdr:col>
      <xdr:colOff>321734</xdr:colOff>
      <xdr:row>0</xdr:row>
      <xdr:rowOff>257175</xdr:rowOff>
    </xdr:to>
    <xdr:sp macro="" textlink="">
      <xdr:nvSpPr>
        <xdr:cNvPr id="4" name="Rectangle: Rounded Corners 3">
          <a:hlinkClick xmlns:r="http://schemas.openxmlformats.org/officeDocument/2006/relationships" r:id="rId3"/>
          <a:extLst>
            <a:ext uri="{FF2B5EF4-FFF2-40B4-BE49-F238E27FC236}">
              <a16:creationId xmlns:a16="http://schemas.microsoft.com/office/drawing/2014/main" id="{FB83C6F1-D2B7-42E5-9568-EDAA2B5EA42B}"/>
            </a:ext>
          </a:extLst>
        </xdr:cNvPr>
        <xdr:cNvSpPr/>
      </xdr:nvSpPr>
      <xdr:spPr>
        <a:xfrm>
          <a:off x="9246659" y="38100"/>
          <a:ext cx="1371600" cy="219075"/>
        </a:xfrm>
        <a:prstGeom prst="roundRect">
          <a:avLst/>
        </a:prstGeom>
        <a:solidFill>
          <a:sysClr val="window" lastClr="FFFFFF"/>
        </a:solidFill>
        <a:ln>
          <a:solidFill>
            <a:schemeClr val="bg1">
              <a:lumMod val="75000"/>
            </a:schemeClr>
          </a:solidFill>
        </a:ln>
        <a:scene3d>
          <a:camera prst="orthographicFront"/>
          <a:lightRig rig="threePt" dir="t"/>
        </a:scene3d>
        <a:sp3d>
          <a:bevelT w="38100" h="38100" prst="angle"/>
        </a:sp3d>
      </xdr:spPr>
      <xdr:style>
        <a:lnRef idx="2">
          <a:schemeClr val="accent5"/>
        </a:lnRef>
        <a:fillRef idx="1">
          <a:schemeClr val="lt1"/>
        </a:fillRef>
        <a:effectRef idx="0">
          <a:schemeClr val="accent5"/>
        </a:effectRef>
        <a:fontRef idx="minor">
          <a:schemeClr val="dk1"/>
        </a:fontRef>
      </xdr:style>
      <xdr:txBody>
        <a:bodyPr vertOverflow="clip" horzOverflow="clip" tIns="0" rtlCol="0" anchor="ctr" anchorCtr="0"/>
        <a:lstStyle/>
        <a:p>
          <a:pPr algn="ctr"/>
          <a:r>
            <a:rPr lang="en-US" sz="1300" b="1">
              <a:solidFill>
                <a:sysClr val="windowText" lastClr="000000"/>
              </a:solidFill>
            </a:rPr>
            <a:t>Definitions</a:t>
          </a:r>
        </a:p>
      </xdr:txBody>
    </xdr:sp>
    <xdr:clientData/>
  </xdr:twoCellAnchor>
  <xdr:twoCellAnchor editAs="absolute">
    <xdr:from>
      <xdr:col>12</xdr:col>
      <xdr:colOff>452967</xdr:colOff>
      <xdr:row>0</xdr:row>
      <xdr:rowOff>38100</xdr:rowOff>
    </xdr:from>
    <xdr:to>
      <xdr:col>15</xdr:col>
      <xdr:colOff>52917</xdr:colOff>
      <xdr:row>0</xdr:row>
      <xdr:rowOff>257175</xdr:rowOff>
    </xdr:to>
    <xdr:sp macro="" textlink="">
      <xdr:nvSpPr>
        <xdr:cNvPr id="8" name="Rectangle: Rounded Corners 7">
          <a:hlinkClick xmlns:r="http://schemas.openxmlformats.org/officeDocument/2006/relationships" r:id="rId4"/>
          <a:extLst>
            <a:ext uri="{FF2B5EF4-FFF2-40B4-BE49-F238E27FC236}">
              <a16:creationId xmlns:a16="http://schemas.microsoft.com/office/drawing/2014/main" id="{3EFCA2A8-D736-4CD4-A0DB-929552241BD5}"/>
            </a:ext>
          </a:extLst>
        </xdr:cNvPr>
        <xdr:cNvSpPr/>
      </xdr:nvSpPr>
      <xdr:spPr>
        <a:xfrm>
          <a:off x="7796742" y="38100"/>
          <a:ext cx="1371600" cy="219075"/>
        </a:xfrm>
        <a:prstGeom prst="roundRect">
          <a:avLst/>
        </a:prstGeom>
        <a:solidFill>
          <a:schemeClr val="accent4">
            <a:lumMod val="60000"/>
            <a:lumOff val="40000"/>
          </a:schemeClr>
        </a:solidFill>
        <a:ln>
          <a:noFill/>
        </a:ln>
        <a:scene3d>
          <a:camera prst="orthographicFront"/>
          <a:lightRig rig="threePt" dir="t"/>
        </a:scene3d>
        <a:sp3d>
          <a:bevelT w="38100" h="38100" prst="angle"/>
        </a:sp3d>
      </xdr:spPr>
      <xdr:style>
        <a:lnRef idx="2">
          <a:schemeClr val="accent5"/>
        </a:lnRef>
        <a:fillRef idx="1">
          <a:schemeClr val="lt1"/>
        </a:fillRef>
        <a:effectRef idx="0">
          <a:schemeClr val="accent5"/>
        </a:effectRef>
        <a:fontRef idx="minor">
          <a:schemeClr val="dk1"/>
        </a:fontRef>
      </xdr:style>
      <xdr:txBody>
        <a:bodyPr vertOverflow="clip" horzOverflow="clip" tIns="0" rtlCol="0" anchor="ctr" anchorCtr="0"/>
        <a:lstStyle/>
        <a:p>
          <a:pPr algn="ctr"/>
          <a:r>
            <a:rPr lang="en-US" sz="1300" b="1">
              <a:solidFill>
                <a:sysClr val="windowText" lastClr="000000"/>
              </a:solidFill>
            </a:rPr>
            <a:t>Full Dashboard</a:t>
          </a:r>
        </a:p>
      </xdr:txBody>
    </xdr:sp>
    <xdr:clientData/>
  </xdr:twoCellAnchor>
  <xdr:twoCellAnchor editAs="absolute">
    <xdr:from>
      <xdr:col>10</xdr:col>
      <xdr:colOff>190500</xdr:colOff>
      <xdr:row>0</xdr:row>
      <xdr:rowOff>38100</xdr:rowOff>
    </xdr:from>
    <xdr:to>
      <xdr:col>12</xdr:col>
      <xdr:colOff>374650</xdr:colOff>
      <xdr:row>0</xdr:row>
      <xdr:rowOff>257175</xdr:rowOff>
    </xdr:to>
    <xdr:sp macro="" textlink="">
      <xdr:nvSpPr>
        <xdr:cNvPr id="9" name="Rectangle: Rounded Corners 8">
          <a:hlinkClick xmlns:r="http://schemas.openxmlformats.org/officeDocument/2006/relationships" r:id="rId5"/>
          <a:extLst>
            <a:ext uri="{FF2B5EF4-FFF2-40B4-BE49-F238E27FC236}">
              <a16:creationId xmlns:a16="http://schemas.microsoft.com/office/drawing/2014/main" id="{F66F89FC-8D46-49AB-9B1B-3A6DF7FA9717}"/>
            </a:ext>
          </a:extLst>
        </xdr:cNvPr>
        <xdr:cNvSpPr/>
      </xdr:nvSpPr>
      <xdr:spPr>
        <a:xfrm>
          <a:off x="6353175" y="38100"/>
          <a:ext cx="1365250" cy="219075"/>
        </a:xfrm>
        <a:prstGeom prst="roundRect">
          <a:avLst/>
        </a:prstGeom>
        <a:solidFill>
          <a:schemeClr val="accent4">
            <a:lumMod val="60000"/>
            <a:lumOff val="40000"/>
          </a:schemeClr>
        </a:solidFill>
        <a:ln>
          <a:noFill/>
        </a:ln>
        <a:scene3d>
          <a:camera prst="orthographicFront"/>
          <a:lightRig rig="threePt" dir="t"/>
        </a:scene3d>
        <a:sp3d>
          <a:bevelT w="38100" h="38100" prst="angle"/>
        </a:sp3d>
      </xdr:spPr>
      <xdr:style>
        <a:lnRef idx="2">
          <a:schemeClr val="accent5"/>
        </a:lnRef>
        <a:fillRef idx="1">
          <a:schemeClr val="lt1"/>
        </a:fillRef>
        <a:effectRef idx="0">
          <a:schemeClr val="accent5"/>
        </a:effectRef>
        <a:fontRef idx="minor">
          <a:schemeClr val="dk1"/>
        </a:fontRef>
      </xdr:style>
      <xdr:txBody>
        <a:bodyPr vertOverflow="clip" horzOverflow="clip" tIns="0" rtlCol="0" anchor="ctr" anchorCtr="0"/>
        <a:lstStyle/>
        <a:p>
          <a:pPr algn="ctr"/>
          <a:r>
            <a:rPr lang="en-US" sz="1300" b="1">
              <a:solidFill>
                <a:sysClr val="windowText" lastClr="000000"/>
              </a:solidFill>
            </a:rPr>
            <a:t>Simple</a:t>
          </a:r>
          <a:r>
            <a:rPr lang="en-US" sz="1300" b="1" baseline="0">
              <a:solidFill>
                <a:sysClr val="windowText" lastClr="000000"/>
              </a:solidFill>
            </a:rPr>
            <a:t> Dash</a:t>
          </a:r>
          <a:endParaRPr lang="en-US" sz="1300" b="1">
            <a:solidFill>
              <a:sysClr val="windowText" lastClr="000000"/>
            </a:solidFill>
          </a:endParaRPr>
        </a:p>
      </xdr:txBody>
    </xdr:sp>
    <xdr:clientData/>
  </xdr:twoCellAnchor>
  <xdr:twoCellAnchor editAs="oneCell">
    <xdr:from>
      <xdr:col>8</xdr:col>
      <xdr:colOff>0</xdr:colOff>
      <xdr:row>34</xdr:row>
      <xdr:rowOff>0</xdr:rowOff>
    </xdr:from>
    <xdr:to>
      <xdr:col>14</xdr:col>
      <xdr:colOff>4572</xdr:colOff>
      <xdr:row>44</xdr:row>
      <xdr:rowOff>0</xdr:rowOff>
    </xdr:to>
    <xdr:graphicFrame macro="">
      <xdr:nvGraphicFramePr>
        <xdr:cNvPr id="2" name="Chart 1">
          <a:extLst>
            <a:ext uri="{FF2B5EF4-FFF2-40B4-BE49-F238E27FC236}">
              <a16:creationId xmlns:a16="http://schemas.microsoft.com/office/drawing/2014/main" id="{674BD8FE-64A7-4CFC-8819-643B068E5CD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oneCellAnchor>
    <xdr:from>
      <xdr:col>8</xdr:col>
      <xdr:colOff>19050</xdr:colOff>
      <xdr:row>34</xdr:row>
      <xdr:rowOff>19050</xdr:rowOff>
    </xdr:from>
    <xdr:ext cx="3524250" cy="264560"/>
    <xdr:sp macro="" textlink="$B$3">
      <xdr:nvSpPr>
        <xdr:cNvPr id="6" name="TextBox 5">
          <a:extLst>
            <a:ext uri="{FF2B5EF4-FFF2-40B4-BE49-F238E27FC236}">
              <a16:creationId xmlns:a16="http://schemas.microsoft.com/office/drawing/2014/main" id="{CE0A8029-D929-49E4-8920-30CBE09DE1E7}"/>
            </a:ext>
          </a:extLst>
        </xdr:cNvPr>
        <xdr:cNvSpPr txBox="1"/>
      </xdr:nvSpPr>
      <xdr:spPr>
        <a:xfrm>
          <a:off x="5000625" y="6791325"/>
          <a:ext cx="3524250"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a:fld id="{AAE83E08-094B-4497-ADA6-A1BD0E4A7BA5}" type="TxLink">
            <a:rPr lang="en-US" sz="1100" b="0" i="0" u="none" strike="noStrike">
              <a:solidFill>
                <a:schemeClr val="tx1">
                  <a:lumMod val="65000"/>
                  <a:lumOff val="35000"/>
                </a:schemeClr>
              </a:solidFill>
              <a:latin typeface="Calibri"/>
              <a:cs typeface="Calibri"/>
            </a:rPr>
            <a:pPr algn="ctr"/>
            <a:t>Subgroup 1</a:t>
          </a:fld>
          <a:endParaRPr lang="en-US" sz="1400" b="0">
            <a:solidFill>
              <a:schemeClr val="tx1">
                <a:lumMod val="65000"/>
                <a:lumOff val="35000"/>
              </a:schemeClr>
            </a:solidFill>
          </a:endParaRPr>
        </a:p>
      </xdr:txBody>
    </xdr:sp>
    <xdr:clientData/>
  </xdr:oneCellAnchor>
  <xdr:twoCellAnchor editAs="oneCell">
    <xdr:from>
      <xdr:col>14</xdr:col>
      <xdr:colOff>0</xdr:colOff>
      <xdr:row>44</xdr:row>
      <xdr:rowOff>0</xdr:rowOff>
    </xdr:from>
    <xdr:to>
      <xdr:col>20</xdr:col>
      <xdr:colOff>4572</xdr:colOff>
      <xdr:row>55</xdr:row>
      <xdr:rowOff>0</xdr:rowOff>
    </xdr:to>
    <xdr:graphicFrame macro="">
      <xdr:nvGraphicFramePr>
        <xdr:cNvPr id="7" name="Chart 6">
          <a:extLst>
            <a:ext uri="{FF2B5EF4-FFF2-40B4-BE49-F238E27FC236}">
              <a16:creationId xmlns:a16="http://schemas.microsoft.com/office/drawing/2014/main" id="{E4DEEF72-5803-4AFA-9689-AE3B7D56D05A}"/>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14</xdr:col>
      <xdr:colOff>0</xdr:colOff>
      <xdr:row>34</xdr:row>
      <xdr:rowOff>0</xdr:rowOff>
    </xdr:from>
    <xdr:to>
      <xdr:col>20</xdr:col>
      <xdr:colOff>4572</xdr:colOff>
      <xdr:row>44</xdr:row>
      <xdr:rowOff>0</xdr:rowOff>
    </xdr:to>
    <xdr:graphicFrame macro="">
      <xdr:nvGraphicFramePr>
        <xdr:cNvPr id="10" name="Chart 9">
          <a:extLst>
            <a:ext uri="{FF2B5EF4-FFF2-40B4-BE49-F238E27FC236}">
              <a16:creationId xmlns:a16="http://schemas.microsoft.com/office/drawing/2014/main" id="{9D646376-3E5C-4BF1-BD0F-78AA38270A4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editAs="oneCell">
    <xdr:from>
      <xdr:col>8</xdr:col>
      <xdr:colOff>0</xdr:colOff>
      <xdr:row>44</xdr:row>
      <xdr:rowOff>0</xdr:rowOff>
    </xdr:from>
    <xdr:to>
      <xdr:col>14</xdr:col>
      <xdr:colOff>4572</xdr:colOff>
      <xdr:row>55</xdr:row>
      <xdr:rowOff>0</xdr:rowOff>
    </xdr:to>
    <xdr:graphicFrame macro="">
      <xdr:nvGraphicFramePr>
        <xdr:cNvPr id="11" name="Chart 10">
          <a:extLst>
            <a:ext uri="{FF2B5EF4-FFF2-40B4-BE49-F238E27FC236}">
              <a16:creationId xmlns:a16="http://schemas.microsoft.com/office/drawing/2014/main" id="{164400F3-2ECF-4451-A1EE-5C02BE56592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oneCellAnchor>
    <xdr:from>
      <xdr:col>14</xdr:col>
      <xdr:colOff>0</xdr:colOff>
      <xdr:row>34</xdr:row>
      <xdr:rowOff>19050</xdr:rowOff>
    </xdr:from>
    <xdr:ext cx="3543300" cy="264560"/>
    <xdr:sp macro="" textlink="$C$3">
      <xdr:nvSpPr>
        <xdr:cNvPr id="12" name="TextBox 11">
          <a:extLst>
            <a:ext uri="{FF2B5EF4-FFF2-40B4-BE49-F238E27FC236}">
              <a16:creationId xmlns:a16="http://schemas.microsoft.com/office/drawing/2014/main" id="{5A0C5924-70C7-429A-B40B-405BF7BA67D1}"/>
            </a:ext>
          </a:extLst>
        </xdr:cNvPr>
        <xdr:cNvSpPr txBox="1"/>
      </xdr:nvSpPr>
      <xdr:spPr>
        <a:xfrm>
          <a:off x="8524875" y="6791325"/>
          <a:ext cx="3543300"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a:fld id="{6B0ED1E6-2D90-4BCB-B7A5-574F046A9E88}" type="TxLink">
            <a:rPr lang="en-US" sz="1100" b="0" i="0" u="none" strike="noStrike">
              <a:solidFill>
                <a:schemeClr val="tx1">
                  <a:lumMod val="65000"/>
                  <a:lumOff val="35000"/>
                </a:schemeClr>
              </a:solidFill>
              <a:latin typeface="Calibri"/>
              <a:cs typeface="Calibri"/>
            </a:rPr>
            <a:pPr algn="ctr"/>
            <a:t>Subgroup 2</a:t>
          </a:fld>
          <a:endParaRPr lang="en-US" sz="1400">
            <a:solidFill>
              <a:schemeClr val="tx1">
                <a:lumMod val="65000"/>
                <a:lumOff val="35000"/>
              </a:schemeClr>
            </a:solidFill>
          </a:endParaRPr>
        </a:p>
      </xdr:txBody>
    </xdr:sp>
    <xdr:clientData/>
  </xdr:oneCellAnchor>
  <xdr:oneCellAnchor>
    <xdr:from>
      <xdr:col>8</xdr:col>
      <xdr:colOff>19050</xdr:colOff>
      <xdr:row>44</xdr:row>
      <xdr:rowOff>21879</xdr:rowOff>
    </xdr:from>
    <xdr:ext cx="3524250" cy="264560"/>
    <xdr:sp macro="" textlink="$D$3">
      <xdr:nvSpPr>
        <xdr:cNvPr id="13" name="TextBox 12">
          <a:extLst>
            <a:ext uri="{FF2B5EF4-FFF2-40B4-BE49-F238E27FC236}">
              <a16:creationId xmlns:a16="http://schemas.microsoft.com/office/drawing/2014/main" id="{9D372D48-A5A1-4F23-941A-DBA7AE1FD5E5}"/>
            </a:ext>
          </a:extLst>
        </xdr:cNvPr>
        <xdr:cNvSpPr txBox="1"/>
      </xdr:nvSpPr>
      <xdr:spPr>
        <a:xfrm>
          <a:off x="5000625" y="8699154"/>
          <a:ext cx="3524250"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a:fld id="{F2307518-4305-435B-AE57-E3F8C7731505}" type="TxLink">
            <a:rPr lang="en-US" sz="1100" b="0" i="0" u="none" strike="noStrike">
              <a:solidFill>
                <a:schemeClr val="tx1">
                  <a:lumMod val="65000"/>
                  <a:lumOff val="35000"/>
                </a:schemeClr>
              </a:solidFill>
              <a:latin typeface="Calibri"/>
              <a:cs typeface="Calibri"/>
            </a:rPr>
            <a:pPr algn="ctr"/>
            <a:t>Subgroup 3</a:t>
          </a:fld>
          <a:endParaRPr lang="en-US" sz="1400">
            <a:solidFill>
              <a:schemeClr val="tx1">
                <a:lumMod val="65000"/>
                <a:lumOff val="35000"/>
              </a:schemeClr>
            </a:solidFill>
          </a:endParaRPr>
        </a:p>
      </xdr:txBody>
    </xdr:sp>
    <xdr:clientData/>
  </xdr:oneCellAnchor>
  <xdr:oneCellAnchor>
    <xdr:from>
      <xdr:col>14</xdr:col>
      <xdr:colOff>0</xdr:colOff>
      <xdr:row>44</xdr:row>
      <xdr:rowOff>19050</xdr:rowOff>
    </xdr:from>
    <xdr:ext cx="3543300" cy="264560"/>
    <xdr:sp macro="" textlink="$E$3">
      <xdr:nvSpPr>
        <xdr:cNvPr id="14" name="TextBox 13">
          <a:extLst>
            <a:ext uri="{FF2B5EF4-FFF2-40B4-BE49-F238E27FC236}">
              <a16:creationId xmlns:a16="http://schemas.microsoft.com/office/drawing/2014/main" id="{23DA2371-AEDD-4FFD-A031-E69278CCC977}"/>
            </a:ext>
          </a:extLst>
        </xdr:cNvPr>
        <xdr:cNvSpPr txBox="1"/>
      </xdr:nvSpPr>
      <xdr:spPr>
        <a:xfrm>
          <a:off x="8524875" y="8696325"/>
          <a:ext cx="3543300"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a:fld id="{6208F5EC-9208-44FA-B6D0-280F333A7A14}" type="TxLink">
            <a:rPr lang="en-US" sz="1100" b="0" i="0" u="none" strike="noStrike">
              <a:solidFill>
                <a:schemeClr val="tx1">
                  <a:lumMod val="65000"/>
                  <a:lumOff val="35000"/>
                </a:schemeClr>
              </a:solidFill>
              <a:latin typeface="Calibri"/>
              <a:cs typeface="Calibri"/>
            </a:rPr>
            <a:pPr algn="ctr"/>
            <a:t>Subgroup 4</a:t>
          </a:fld>
          <a:endParaRPr lang="en-US" sz="1400">
            <a:solidFill>
              <a:schemeClr val="tx1">
                <a:lumMod val="65000"/>
                <a:lumOff val="35000"/>
              </a:schemeClr>
            </a:solidFill>
          </a:endParaRPr>
        </a:p>
      </xdr:txBody>
    </xdr:sp>
    <xdr:clientData/>
  </xdr:oneCellAnchor>
  <xdr:oneCellAnchor>
    <xdr:from>
      <xdr:col>8</xdr:col>
      <xdr:colOff>0</xdr:colOff>
      <xdr:row>5</xdr:row>
      <xdr:rowOff>38214</xdr:rowOff>
    </xdr:from>
    <xdr:ext cx="7086600" cy="342786"/>
    <xdr:sp macro="" textlink="$J$4">
      <xdr:nvSpPr>
        <xdr:cNvPr id="15" name="TextBox 14">
          <a:extLst>
            <a:ext uri="{FF2B5EF4-FFF2-40B4-BE49-F238E27FC236}">
              <a16:creationId xmlns:a16="http://schemas.microsoft.com/office/drawing/2014/main" id="{B14F6B93-B7B9-4BDB-B827-358B2D18B594}"/>
            </a:ext>
          </a:extLst>
        </xdr:cNvPr>
        <xdr:cNvSpPr txBox="1"/>
      </xdr:nvSpPr>
      <xdr:spPr>
        <a:xfrm>
          <a:off x="4981575" y="1285989"/>
          <a:ext cx="7086600" cy="342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a:fld id="{91556CBD-3DC2-48CE-9CB7-CA536EFB25FE}" type="TxLink">
            <a:rPr lang="en-US" sz="1600" b="0" i="0" u="none" strike="noStrike">
              <a:solidFill>
                <a:schemeClr val="tx1">
                  <a:lumMod val="65000"/>
                  <a:lumOff val="35000"/>
                </a:schemeClr>
              </a:solidFill>
              <a:latin typeface="Calibri"/>
              <a:cs typeface="Calibri"/>
            </a:rPr>
            <a:pPr algn="ctr"/>
            <a:t>Number or Count</a:t>
          </a:fld>
          <a:endParaRPr lang="en-US" sz="1600">
            <a:solidFill>
              <a:schemeClr val="tx1">
                <a:lumMod val="65000"/>
                <a:lumOff val="35000"/>
              </a:schemeClr>
            </a:solidFill>
          </a:endParaRPr>
        </a:p>
      </xdr:txBody>
    </xdr:sp>
    <xdr:clientData/>
  </xdr:oneCellAnchor>
</xdr:wsDr>
</file>

<file path=xl/drawings/drawing5.xml><?xml version="1.0" encoding="utf-8"?>
<xdr:wsDr xmlns:xdr="http://schemas.openxmlformats.org/drawingml/2006/spreadsheetDrawing" xmlns:a="http://schemas.openxmlformats.org/drawingml/2006/main">
  <xdr:twoCellAnchor editAs="absolute">
    <xdr:from>
      <xdr:col>17</xdr:col>
      <xdr:colOff>400050</xdr:colOff>
      <xdr:row>0</xdr:row>
      <xdr:rowOff>38100</xdr:rowOff>
    </xdr:from>
    <xdr:to>
      <xdr:col>20</xdr:col>
      <xdr:colOff>0</xdr:colOff>
      <xdr:row>0</xdr:row>
      <xdr:rowOff>257175</xdr:rowOff>
    </xdr:to>
    <xdr:sp macro="" textlink="">
      <xdr:nvSpPr>
        <xdr:cNvPr id="3" name="Rectangle: Rounded Corners 2">
          <a:hlinkClick xmlns:r="http://schemas.openxmlformats.org/officeDocument/2006/relationships" r:id="rId1"/>
          <a:extLst>
            <a:ext uri="{FF2B5EF4-FFF2-40B4-BE49-F238E27FC236}">
              <a16:creationId xmlns:a16="http://schemas.microsoft.com/office/drawing/2014/main" id="{6112E07F-A209-4B40-9D8D-AF2FDDFA934A}"/>
            </a:ext>
          </a:extLst>
        </xdr:cNvPr>
        <xdr:cNvSpPr/>
      </xdr:nvSpPr>
      <xdr:spPr>
        <a:xfrm>
          <a:off x="10696575" y="38100"/>
          <a:ext cx="1371600" cy="219075"/>
        </a:xfrm>
        <a:prstGeom prst="roundRect">
          <a:avLst/>
        </a:prstGeom>
        <a:solidFill>
          <a:sysClr val="window" lastClr="FFFFFF"/>
        </a:solidFill>
        <a:ln>
          <a:solidFill>
            <a:schemeClr val="bg1">
              <a:lumMod val="75000"/>
            </a:schemeClr>
          </a:solidFill>
        </a:ln>
        <a:scene3d>
          <a:camera prst="orthographicFront"/>
          <a:lightRig rig="threePt" dir="t"/>
        </a:scene3d>
        <a:sp3d>
          <a:bevelT w="38100" h="38100" prst="angle"/>
        </a:sp3d>
      </xdr:spPr>
      <xdr:style>
        <a:lnRef idx="2">
          <a:schemeClr val="accent5"/>
        </a:lnRef>
        <a:fillRef idx="1">
          <a:schemeClr val="lt1"/>
        </a:fillRef>
        <a:effectRef idx="0">
          <a:schemeClr val="accent5"/>
        </a:effectRef>
        <a:fontRef idx="minor">
          <a:schemeClr val="dk1"/>
        </a:fontRef>
      </xdr:style>
      <xdr:txBody>
        <a:bodyPr vertOverflow="clip" horzOverflow="clip" tIns="0" rtlCol="0" anchor="ctr" anchorCtr="0"/>
        <a:lstStyle/>
        <a:p>
          <a:pPr algn="ctr"/>
          <a:r>
            <a:rPr lang="en-US" sz="1300" b="1">
              <a:solidFill>
                <a:sysClr val="windowText" lastClr="000000"/>
              </a:solidFill>
            </a:rPr>
            <a:t>Run Chart Rules</a:t>
          </a:r>
        </a:p>
      </xdr:txBody>
    </xdr:sp>
    <xdr:clientData/>
  </xdr:twoCellAnchor>
  <xdr:twoCellAnchor editAs="absolute">
    <xdr:from>
      <xdr:col>15</xdr:col>
      <xdr:colOff>131234</xdr:colOff>
      <xdr:row>0</xdr:row>
      <xdr:rowOff>38100</xdr:rowOff>
    </xdr:from>
    <xdr:to>
      <xdr:col>17</xdr:col>
      <xdr:colOff>321734</xdr:colOff>
      <xdr:row>0</xdr:row>
      <xdr:rowOff>257175</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A629854B-69AC-4ECA-8B92-7205552711C2}"/>
            </a:ext>
          </a:extLst>
        </xdr:cNvPr>
        <xdr:cNvSpPr/>
      </xdr:nvSpPr>
      <xdr:spPr>
        <a:xfrm>
          <a:off x="9246659" y="38100"/>
          <a:ext cx="1371600" cy="219075"/>
        </a:xfrm>
        <a:prstGeom prst="roundRect">
          <a:avLst/>
        </a:prstGeom>
        <a:solidFill>
          <a:sysClr val="window" lastClr="FFFFFF"/>
        </a:solidFill>
        <a:ln>
          <a:solidFill>
            <a:schemeClr val="bg1">
              <a:lumMod val="75000"/>
            </a:schemeClr>
          </a:solidFill>
        </a:ln>
        <a:scene3d>
          <a:camera prst="orthographicFront"/>
          <a:lightRig rig="threePt" dir="t"/>
        </a:scene3d>
        <a:sp3d>
          <a:bevelT w="38100" h="38100" prst="angle"/>
        </a:sp3d>
      </xdr:spPr>
      <xdr:style>
        <a:lnRef idx="2">
          <a:schemeClr val="accent5"/>
        </a:lnRef>
        <a:fillRef idx="1">
          <a:schemeClr val="lt1"/>
        </a:fillRef>
        <a:effectRef idx="0">
          <a:schemeClr val="accent5"/>
        </a:effectRef>
        <a:fontRef idx="minor">
          <a:schemeClr val="dk1"/>
        </a:fontRef>
      </xdr:style>
      <xdr:txBody>
        <a:bodyPr vertOverflow="clip" horzOverflow="clip" tIns="0" rtlCol="0" anchor="ctr" anchorCtr="0"/>
        <a:lstStyle/>
        <a:p>
          <a:pPr algn="ctr"/>
          <a:r>
            <a:rPr lang="en-US" sz="1300" b="1">
              <a:solidFill>
                <a:sysClr val="windowText" lastClr="000000"/>
              </a:solidFill>
            </a:rPr>
            <a:t>Definitions</a:t>
          </a:r>
        </a:p>
      </xdr:txBody>
    </xdr:sp>
    <xdr:clientData/>
  </xdr:twoCellAnchor>
  <xdr:twoCellAnchor editAs="absolute">
    <xdr:from>
      <xdr:col>12</xdr:col>
      <xdr:colOff>452967</xdr:colOff>
      <xdr:row>0</xdr:row>
      <xdr:rowOff>38100</xdr:rowOff>
    </xdr:from>
    <xdr:to>
      <xdr:col>15</xdr:col>
      <xdr:colOff>52917</xdr:colOff>
      <xdr:row>0</xdr:row>
      <xdr:rowOff>257175</xdr:rowOff>
    </xdr:to>
    <xdr:sp macro="" textlink="">
      <xdr:nvSpPr>
        <xdr:cNvPr id="8" name="Rectangle: Rounded Corners 7">
          <a:hlinkClick xmlns:r="http://schemas.openxmlformats.org/officeDocument/2006/relationships" r:id="rId3"/>
          <a:extLst>
            <a:ext uri="{FF2B5EF4-FFF2-40B4-BE49-F238E27FC236}">
              <a16:creationId xmlns:a16="http://schemas.microsoft.com/office/drawing/2014/main" id="{2A36BE44-772F-48DF-B061-FB796E7DC19F}"/>
            </a:ext>
          </a:extLst>
        </xdr:cNvPr>
        <xdr:cNvSpPr/>
      </xdr:nvSpPr>
      <xdr:spPr>
        <a:xfrm>
          <a:off x="7796742" y="38100"/>
          <a:ext cx="1371600" cy="219075"/>
        </a:xfrm>
        <a:prstGeom prst="roundRect">
          <a:avLst/>
        </a:prstGeom>
        <a:solidFill>
          <a:schemeClr val="accent4">
            <a:lumMod val="60000"/>
            <a:lumOff val="40000"/>
          </a:schemeClr>
        </a:solidFill>
        <a:ln>
          <a:noFill/>
        </a:ln>
        <a:scene3d>
          <a:camera prst="orthographicFront"/>
          <a:lightRig rig="threePt" dir="t"/>
        </a:scene3d>
        <a:sp3d>
          <a:bevelT w="38100" h="38100" prst="angle"/>
        </a:sp3d>
      </xdr:spPr>
      <xdr:style>
        <a:lnRef idx="2">
          <a:schemeClr val="accent5"/>
        </a:lnRef>
        <a:fillRef idx="1">
          <a:schemeClr val="lt1"/>
        </a:fillRef>
        <a:effectRef idx="0">
          <a:schemeClr val="accent5"/>
        </a:effectRef>
        <a:fontRef idx="minor">
          <a:schemeClr val="dk1"/>
        </a:fontRef>
      </xdr:style>
      <xdr:txBody>
        <a:bodyPr vertOverflow="clip" horzOverflow="clip" tIns="0" rtlCol="0" anchor="ctr" anchorCtr="0"/>
        <a:lstStyle/>
        <a:p>
          <a:pPr algn="ctr"/>
          <a:r>
            <a:rPr lang="en-US" sz="1300" b="1">
              <a:solidFill>
                <a:sysClr val="windowText" lastClr="000000"/>
              </a:solidFill>
            </a:rPr>
            <a:t>Full Dashboard</a:t>
          </a:r>
        </a:p>
      </xdr:txBody>
    </xdr:sp>
    <xdr:clientData/>
  </xdr:twoCellAnchor>
  <xdr:twoCellAnchor editAs="absolute">
    <xdr:from>
      <xdr:col>10</xdr:col>
      <xdr:colOff>190500</xdr:colOff>
      <xdr:row>0</xdr:row>
      <xdr:rowOff>38100</xdr:rowOff>
    </xdr:from>
    <xdr:to>
      <xdr:col>12</xdr:col>
      <xdr:colOff>374650</xdr:colOff>
      <xdr:row>0</xdr:row>
      <xdr:rowOff>257175</xdr:rowOff>
    </xdr:to>
    <xdr:sp macro="" textlink="">
      <xdr:nvSpPr>
        <xdr:cNvPr id="9" name="Rectangle: Rounded Corners 8">
          <a:hlinkClick xmlns:r="http://schemas.openxmlformats.org/officeDocument/2006/relationships" r:id="rId4"/>
          <a:extLst>
            <a:ext uri="{FF2B5EF4-FFF2-40B4-BE49-F238E27FC236}">
              <a16:creationId xmlns:a16="http://schemas.microsoft.com/office/drawing/2014/main" id="{FF76AA29-2325-404C-AC01-6DC088D12E06}"/>
            </a:ext>
          </a:extLst>
        </xdr:cNvPr>
        <xdr:cNvSpPr/>
      </xdr:nvSpPr>
      <xdr:spPr>
        <a:xfrm>
          <a:off x="6353175" y="38100"/>
          <a:ext cx="1365250" cy="219075"/>
        </a:xfrm>
        <a:prstGeom prst="roundRect">
          <a:avLst/>
        </a:prstGeom>
        <a:solidFill>
          <a:schemeClr val="accent4">
            <a:lumMod val="60000"/>
            <a:lumOff val="40000"/>
          </a:schemeClr>
        </a:solidFill>
        <a:ln>
          <a:noFill/>
        </a:ln>
        <a:scene3d>
          <a:camera prst="orthographicFront"/>
          <a:lightRig rig="threePt" dir="t"/>
        </a:scene3d>
        <a:sp3d>
          <a:bevelT w="38100" h="38100" prst="angle"/>
        </a:sp3d>
      </xdr:spPr>
      <xdr:style>
        <a:lnRef idx="2">
          <a:schemeClr val="accent5"/>
        </a:lnRef>
        <a:fillRef idx="1">
          <a:schemeClr val="lt1"/>
        </a:fillRef>
        <a:effectRef idx="0">
          <a:schemeClr val="accent5"/>
        </a:effectRef>
        <a:fontRef idx="minor">
          <a:schemeClr val="dk1"/>
        </a:fontRef>
      </xdr:style>
      <xdr:txBody>
        <a:bodyPr vertOverflow="clip" horzOverflow="clip" tIns="0" rtlCol="0" anchor="ctr" anchorCtr="0"/>
        <a:lstStyle/>
        <a:p>
          <a:pPr algn="ctr"/>
          <a:r>
            <a:rPr lang="en-US" sz="1300" b="1">
              <a:solidFill>
                <a:sysClr val="windowText" lastClr="000000"/>
              </a:solidFill>
            </a:rPr>
            <a:t>Simple</a:t>
          </a:r>
          <a:r>
            <a:rPr lang="en-US" sz="1300" b="1" baseline="0">
              <a:solidFill>
                <a:sysClr val="windowText" lastClr="000000"/>
              </a:solidFill>
            </a:rPr>
            <a:t> Dash</a:t>
          </a:r>
          <a:endParaRPr lang="en-US" sz="1300" b="1">
            <a:solidFill>
              <a:sysClr val="windowText" lastClr="000000"/>
            </a:solidFill>
          </a:endParaRPr>
        </a:p>
      </xdr:txBody>
    </xdr:sp>
    <xdr:clientData/>
  </xdr:twoCellAnchor>
  <xdr:twoCellAnchor editAs="oneCell">
    <xdr:from>
      <xdr:col>8</xdr:col>
      <xdr:colOff>0</xdr:colOff>
      <xdr:row>5</xdr:row>
      <xdr:rowOff>0</xdr:rowOff>
    </xdr:from>
    <xdr:to>
      <xdr:col>20</xdr:col>
      <xdr:colOff>0</xdr:colOff>
      <xdr:row>24</xdr:row>
      <xdr:rowOff>0</xdr:rowOff>
    </xdr:to>
    <xdr:graphicFrame macro="">
      <xdr:nvGraphicFramePr>
        <xdr:cNvPr id="5" name="Chart 4">
          <a:extLst>
            <a:ext uri="{FF2B5EF4-FFF2-40B4-BE49-F238E27FC236}">
              <a16:creationId xmlns:a16="http://schemas.microsoft.com/office/drawing/2014/main" id="{4A97603E-DE96-42A8-A633-E0266DA0E02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8</xdr:col>
      <xdr:colOff>0</xdr:colOff>
      <xdr:row>34</xdr:row>
      <xdr:rowOff>0</xdr:rowOff>
    </xdr:from>
    <xdr:to>
      <xdr:col>14</xdr:col>
      <xdr:colOff>4572</xdr:colOff>
      <xdr:row>44</xdr:row>
      <xdr:rowOff>0</xdr:rowOff>
    </xdr:to>
    <xdr:graphicFrame macro="">
      <xdr:nvGraphicFramePr>
        <xdr:cNvPr id="2" name="Chart 1">
          <a:extLst>
            <a:ext uri="{FF2B5EF4-FFF2-40B4-BE49-F238E27FC236}">
              <a16:creationId xmlns:a16="http://schemas.microsoft.com/office/drawing/2014/main" id="{53D02B1F-0139-44B5-9AE2-56C54B28307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oneCellAnchor>
    <xdr:from>
      <xdr:col>8</xdr:col>
      <xdr:colOff>19050</xdr:colOff>
      <xdr:row>34</xdr:row>
      <xdr:rowOff>19050</xdr:rowOff>
    </xdr:from>
    <xdr:ext cx="3524250" cy="264560"/>
    <xdr:sp macro="" textlink="$B$3">
      <xdr:nvSpPr>
        <xdr:cNvPr id="6" name="TextBox 5">
          <a:extLst>
            <a:ext uri="{FF2B5EF4-FFF2-40B4-BE49-F238E27FC236}">
              <a16:creationId xmlns:a16="http://schemas.microsoft.com/office/drawing/2014/main" id="{D64C3D55-EA64-4BF8-BF49-018B9DE56A11}"/>
            </a:ext>
          </a:extLst>
        </xdr:cNvPr>
        <xdr:cNvSpPr txBox="1"/>
      </xdr:nvSpPr>
      <xdr:spPr>
        <a:xfrm>
          <a:off x="5000625" y="6791325"/>
          <a:ext cx="3524250"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a:fld id="{AAE83E08-094B-4497-ADA6-A1BD0E4A7BA5}" type="TxLink">
            <a:rPr lang="en-US" sz="1100" b="0" i="0" u="none" strike="noStrike">
              <a:solidFill>
                <a:schemeClr val="tx1">
                  <a:lumMod val="65000"/>
                  <a:lumOff val="35000"/>
                </a:schemeClr>
              </a:solidFill>
              <a:latin typeface="Calibri"/>
              <a:cs typeface="Calibri"/>
            </a:rPr>
            <a:pPr algn="ctr"/>
            <a:t>Subgroup 1</a:t>
          </a:fld>
          <a:endParaRPr lang="en-US" sz="1400" b="0">
            <a:solidFill>
              <a:schemeClr val="tx1">
                <a:lumMod val="65000"/>
                <a:lumOff val="35000"/>
              </a:schemeClr>
            </a:solidFill>
          </a:endParaRPr>
        </a:p>
      </xdr:txBody>
    </xdr:sp>
    <xdr:clientData/>
  </xdr:oneCellAnchor>
  <xdr:twoCellAnchor editAs="oneCell">
    <xdr:from>
      <xdr:col>14</xdr:col>
      <xdr:colOff>0</xdr:colOff>
      <xdr:row>44</xdr:row>
      <xdr:rowOff>0</xdr:rowOff>
    </xdr:from>
    <xdr:to>
      <xdr:col>20</xdr:col>
      <xdr:colOff>4572</xdr:colOff>
      <xdr:row>55</xdr:row>
      <xdr:rowOff>0</xdr:rowOff>
    </xdr:to>
    <xdr:graphicFrame macro="">
      <xdr:nvGraphicFramePr>
        <xdr:cNvPr id="7" name="Chart 6">
          <a:extLst>
            <a:ext uri="{FF2B5EF4-FFF2-40B4-BE49-F238E27FC236}">
              <a16:creationId xmlns:a16="http://schemas.microsoft.com/office/drawing/2014/main" id="{7C8C6E15-0F91-4217-95F6-BCFF191E562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14</xdr:col>
      <xdr:colOff>0</xdr:colOff>
      <xdr:row>34</xdr:row>
      <xdr:rowOff>0</xdr:rowOff>
    </xdr:from>
    <xdr:to>
      <xdr:col>20</xdr:col>
      <xdr:colOff>4572</xdr:colOff>
      <xdr:row>44</xdr:row>
      <xdr:rowOff>0</xdr:rowOff>
    </xdr:to>
    <xdr:graphicFrame macro="">
      <xdr:nvGraphicFramePr>
        <xdr:cNvPr id="10" name="Chart 9">
          <a:extLst>
            <a:ext uri="{FF2B5EF4-FFF2-40B4-BE49-F238E27FC236}">
              <a16:creationId xmlns:a16="http://schemas.microsoft.com/office/drawing/2014/main" id="{A33E49EC-6B52-48E9-A66A-7DD9F7D2FE6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editAs="oneCell">
    <xdr:from>
      <xdr:col>8</xdr:col>
      <xdr:colOff>0</xdr:colOff>
      <xdr:row>44</xdr:row>
      <xdr:rowOff>0</xdr:rowOff>
    </xdr:from>
    <xdr:to>
      <xdr:col>14</xdr:col>
      <xdr:colOff>4572</xdr:colOff>
      <xdr:row>55</xdr:row>
      <xdr:rowOff>0</xdr:rowOff>
    </xdr:to>
    <xdr:graphicFrame macro="">
      <xdr:nvGraphicFramePr>
        <xdr:cNvPr id="11" name="Chart 10">
          <a:extLst>
            <a:ext uri="{FF2B5EF4-FFF2-40B4-BE49-F238E27FC236}">
              <a16:creationId xmlns:a16="http://schemas.microsoft.com/office/drawing/2014/main" id="{257DB3BA-A610-4716-A6F7-1E3CA1A41E0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oneCellAnchor>
    <xdr:from>
      <xdr:col>14</xdr:col>
      <xdr:colOff>0</xdr:colOff>
      <xdr:row>34</xdr:row>
      <xdr:rowOff>19050</xdr:rowOff>
    </xdr:from>
    <xdr:ext cx="3543300" cy="264560"/>
    <xdr:sp macro="" textlink="$C$3">
      <xdr:nvSpPr>
        <xdr:cNvPr id="12" name="TextBox 11">
          <a:extLst>
            <a:ext uri="{FF2B5EF4-FFF2-40B4-BE49-F238E27FC236}">
              <a16:creationId xmlns:a16="http://schemas.microsoft.com/office/drawing/2014/main" id="{227ACB98-0427-4C53-AF45-4475C6127A4C}"/>
            </a:ext>
          </a:extLst>
        </xdr:cNvPr>
        <xdr:cNvSpPr txBox="1"/>
      </xdr:nvSpPr>
      <xdr:spPr>
        <a:xfrm>
          <a:off x="8524875" y="6791325"/>
          <a:ext cx="3543300"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a:fld id="{6B0ED1E6-2D90-4BCB-B7A5-574F046A9E88}" type="TxLink">
            <a:rPr lang="en-US" sz="1100" b="0" i="0" u="none" strike="noStrike">
              <a:solidFill>
                <a:schemeClr val="tx1">
                  <a:lumMod val="65000"/>
                  <a:lumOff val="35000"/>
                </a:schemeClr>
              </a:solidFill>
              <a:latin typeface="Calibri"/>
              <a:cs typeface="Calibri"/>
            </a:rPr>
            <a:pPr algn="ctr"/>
            <a:t>Subgroup 2</a:t>
          </a:fld>
          <a:endParaRPr lang="en-US" sz="1400">
            <a:solidFill>
              <a:schemeClr val="tx1">
                <a:lumMod val="65000"/>
                <a:lumOff val="35000"/>
              </a:schemeClr>
            </a:solidFill>
          </a:endParaRPr>
        </a:p>
      </xdr:txBody>
    </xdr:sp>
    <xdr:clientData/>
  </xdr:oneCellAnchor>
  <xdr:oneCellAnchor>
    <xdr:from>
      <xdr:col>8</xdr:col>
      <xdr:colOff>19050</xdr:colOff>
      <xdr:row>44</xdr:row>
      <xdr:rowOff>21879</xdr:rowOff>
    </xdr:from>
    <xdr:ext cx="3524250" cy="264560"/>
    <xdr:sp macro="" textlink="$D$3">
      <xdr:nvSpPr>
        <xdr:cNvPr id="13" name="TextBox 12">
          <a:extLst>
            <a:ext uri="{FF2B5EF4-FFF2-40B4-BE49-F238E27FC236}">
              <a16:creationId xmlns:a16="http://schemas.microsoft.com/office/drawing/2014/main" id="{262A748C-F9E9-4CD7-B7A9-1B91D0B48651}"/>
            </a:ext>
          </a:extLst>
        </xdr:cNvPr>
        <xdr:cNvSpPr txBox="1"/>
      </xdr:nvSpPr>
      <xdr:spPr>
        <a:xfrm>
          <a:off x="5000625" y="8699154"/>
          <a:ext cx="3524250"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a:fld id="{F2307518-4305-435B-AE57-E3F8C7731505}" type="TxLink">
            <a:rPr lang="en-US" sz="1100" b="0" i="0" u="none" strike="noStrike">
              <a:solidFill>
                <a:schemeClr val="tx1">
                  <a:lumMod val="65000"/>
                  <a:lumOff val="35000"/>
                </a:schemeClr>
              </a:solidFill>
              <a:latin typeface="Calibri"/>
              <a:cs typeface="Calibri"/>
            </a:rPr>
            <a:pPr algn="ctr"/>
            <a:t>Subgroup 3</a:t>
          </a:fld>
          <a:endParaRPr lang="en-US" sz="1400">
            <a:solidFill>
              <a:schemeClr val="tx1">
                <a:lumMod val="65000"/>
                <a:lumOff val="35000"/>
              </a:schemeClr>
            </a:solidFill>
          </a:endParaRPr>
        </a:p>
      </xdr:txBody>
    </xdr:sp>
    <xdr:clientData/>
  </xdr:oneCellAnchor>
  <xdr:oneCellAnchor>
    <xdr:from>
      <xdr:col>14</xdr:col>
      <xdr:colOff>0</xdr:colOff>
      <xdr:row>44</xdr:row>
      <xdr:rowOff>19050</xdr:rowOff>
    </xdr:from>
    <xdr:ext cx="3543300" cy="264560"/>
    <xdr:sp macro="" textlink="$E$3">
      <xdr:nvSpPr>
        <xdr:cNvPr id="14" name="TextBox 13">
          <a:extLst>
            <a:ext uri="{FF2B5EF4-FFF2-40B4-BE49-F238E27FC236}">
              <a16:creationId xmlns:a16="http://schemas.microsoft.com/office/drawing/2014/main" id="{438A9C0C-347A-4071-870E-32CB20FBE25E}"/>
            </a:ext>
          </a:extLst>
        </xdr:cNvPr>
        <xdr:cNvSpPr txBox="1"/>
      </xdr:nvSpPr>
      <xdr:spPr>
        <a:xfrm>
          <a:off x="8524875" y="8696325"/>
          <a:ext cx="3543300"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a:fld id="{6208F5EC-9208-44FA-B6D0-280F333A7A14}" type="TxLink">
            <a:rPr lang="en-US" sz="1100" b="0" i="0" u="none" strike="noStrike">
              <a:solidFill>
                <a:schemeClr val="tx1">
                  <a:lumMod val="65000"/>
                  <a:lumOff val="35000"/>
                </a:schemeClr>
              </a:solidFill>
              <a:latin typeface="Calibri"/>
              <a:cs typeface="Calibri"/>
            </a:rPr>
            <a:pPr algn="ctr"/>
            <a:t>Subgroup 4</a:t>
          </a:fld>
          <a:endParaRPr lang="en-US" sz="1400">
            <a:solidFill>
              <a:schemeClr val="tx1">
                <a:lumMod val="65000"/>
                <a:lumOff val="35000"/>
              </a:schemeClr>
            </a:solidFill>
          </a:endParaRPr>
        </a:p>
      </xdr:txBody>
    </xdr:sp>
    <xdr:clientData/>
  </xdr:oneCellAnchor>
  <xdr:oneCellAnchor>
    <xdr:from>
      <xdr:col>8</xdr:col>
      <xdr:colOff>0</xdr:colOff>
      <xdr:row>5</xdr:row>
      <xdr:rowOff>38214</xdr:rowOff>
    </xdr:from>
    <xdr:ext cx="7086600" cy="342786"/>
    <xdr:sp macro="" textlink="$J$4">
      <xdr:nvSpPr>
        <xdr:cNvPr id="15" name="TextBox 14">
          <a:extLst>
            <a:ext uri="{FF2B5EF4-FFF2-40B4-BE49-F238E27FC236}">
              <a16:creationId xmlns:a16="http://schemas.microsoft.com/office/drawing/2014/main" id="{D3996ECF-4F11-46AB-8745-23E410C78EAC}"/>
            </a:ext>
          </a:extLst>
        </xdr:cNvPr>
        <xdr:cNvSpPr txBox="1"/>
      </xdr:nvSpPr>
      <xdr:spPr>
        <a:xfrm>
          <a:off x="4981575" y="1285989"/>
          <a:ext cx="7086600" cy="342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a:fld id="{91556CBD-3DC2-48CE-9CB7-CA536EFB25FE}" type="TxLink">
            <a:rPr lang="en-US" sz="1600" b="0" i="0" u="none" strike="noStrike">
              <a:solidFill>
                <a:schemeClr val="tx1">
                  <a:lumMod val="65000"/>
                  <a:lumOff val="35000"/>
                </a:schemeClr>
              </a:solidFill>
              <a:latin typeface="Calibri"/>
              <a:cs typeface="Calibri"/>
            </a:rPr>
            <a:pPr algn="ctr"/>
            <a:t>Number or Count</a:t>
          </a:fld>
          <a:endParaRPr lang="en-US" sz="1600">
            <a:solidFill>
              <a:schemeClr val="tx1">
                <a:lumMod val="65000"/>
                <a:lumOff val="35000"/>
              </a:schemeClr>
            </a:solidFill>
          </a:endParaRPr>
        </a:p>
      </xdr:txBody>
    </xdr:sp>
    <xdr:clientData/>
  </xdr:oneCellAnchor>
</xdr:wsDr>
</file>

<file path=xl/drawings/drawing6.xml><?xml version="1.0" encoding="utf-8"?>
<xdr:wsDr xmlns:xdr="http://schemas.openxmlformats.org/drawingml/2006/spreadsheetDrawing" xmlns:a="http://schemas.openxmlformats.org/drawingml/2006/main">
  <xdr:twoCellAnchor editAs="absolute">
    <xdr:from>
      <xdr:col>17</xdr:col>
      <xdr:colOff>400050</xdr:colOff>
      <xdr:row>0</xdr:row>
      <xdr:rowOff>38100</xdr:rowOff>
    </xdr:from>
    <xdr:to>
      <xdr:col>20</xdr:col>
      <xdr:colOff>0</xdr:colOff>
      <xdr:row>0</xdr:row>
      <xdr:rowOff>257175</xdr:rowOff>
    </xdr:to>
    <xdr:sp macro="" textlink="">
      <xdr:nvSpPr>
        <xdr:cNvPr id="8" name="Rectangle: Rounded Corners 7">
          <a:hlinkClick xmlns:r="http://schemas.openxmlformats.org/officeDocument/2006/relationships" r:id="rId1"/>
          <a:extLst>
            <a:ext uri="{FF2B5EF4-FFF2-40B4-BE49-F238E27FC236}">
              <a16:creationId xmlns:a16="http://schemas.microsoft.com/office/drawing/2014/main" id="{21346BEE-39D1-4065-927D-43BD6D775B89}"/>
            </a:ext>
          </a:extLst>
        </xdr:cNvPr>
        <xdr:cNvSpPr/>
      </xdr:nvSpPr>
      <xdr:spPr>
        <a:xfrm>
          <a:off x="11830050" y="38100"/>
          <a:ext cx="1371600" cy="219075"/>
        </a:xfrm>
        <a:prstGeom prst="roundRect">
          <a:avLst/>
        </a:prstGeom>
        <a:solidFill>
          <a:sysClr val="window" lastClr="FFFFFF"/>
        </a:solidFill>
        <a:ln>
          <a:solidFill>
            <a:schemeClr val="bg1">
              <a:lumMod val="75000"/>
            </a:schemeClr>
          </a:solidFill>
        </a:ln>
        <a:scene3d>
          <a:camera prst="orthographicFront"/>
          <a:lightRig rig="threePt" dir="t"/>
        </a:scene3d>
        <a:sp3d>
          <a:bevelT w="38100" h="38100" prst="angle"/>
        </a:sp3d>
      </xdr:spPr>
      <xdr:style>
        <a:lnRef idx="2">
          <a:schemeClr val="accent5"/>
        </a:lnRef>
        <a:fillRef idx="1">
          <a:schemeClr val="lt1"/>
        </a:fillRef>
        <a:effectRef idx="0">
          <a:schemeClr val="accent5"/>
        </a:effectRef>
        <a:fontRef idx="minor">
          <a:schemeClr val="dk1"/>
        </a:fontRef>
      </xdr:style>
      <xdr:txBody>
        <a:bodyPr vertOverflow="clip" horzOverflow="clip" tIns="0" rtlCol="0" anchor="ctr" anchorCtr="0"/>
        <a:lstStyle/>
        <a:p>
          <a:pPr algn="ctr"/>
          <a:r>
            <a:rPr lang="en-US" sz="1300" b="1">
              <a:solidFill>
                <a:sysClr val="windowText" lastClr="000000"/>
              </a:solidFill>
            </a:rPr>
            <a:t>Run Chart Rules</a:t>
          </a:r>
        </a:p>
      </xdr:txBody>
    </xdr:sp>
    <xdr:clientData/>
  </xdr:twoCellAnchor>
  <xdr:twoCellAnchor editAs="absolute">
    <xdr:from>
      <xdr:col>15</xdr:col>
      <xdr:colOff>131234</xdr:colOff>
      <xdr:row>0</xdr:row>
      <xdr:rowOff>38100</xdr:rowOff>
    </xdr:from>
    <xdr:to>
      <xdr:col>17</xdr:col>
      <xdr:colOff>321734</xdr:colOff>
      <xdr:row>0</xdr:row>
      <xdr:rowOff>257175</xdr:rowOff>
    </xdr:to>
    <xdr:sp macro="" textlink="">
      <xdr:nvSpPr>
        <xdr:cNvPr id="9" name="Rectangle: Rounded Corners 8">
          <a:hlinkClick xmlns:r="http://schemas.openxmlformats.org/officeDocument/2006/relationships" r:id="rId2"/>
          <a:extLst>
            <a:ext uri="{FF2B5EF4-FFF2-40B4-BE49-F238E27FC236}">
              <a16:creationId xmlns:a16="http://schemas.microsoft.com/office/drawing/2014/main" id="{84165193-1CF0-42C1-907A-B69DE9433D14}"/>
            </a:ext>
          </a:extLst>
        </xdr:cNvPr>
        <xdr:cNvSpPr/>
      </xdr:nvSpPr>
      <xdr:spPr>
        <a:xfrm>
          <a:off x="10380134" y="38100"/>
          <a:ext cx="1371600" cy="219075"/>
        </a:xfrm>
        <a:prstGeom prst="roundRect">
          <a:avLst/>
        </a:prstGeom>
        <a:solidFill>
          <a:sysClr val="window" lastClr="FFFFFF"/>
        </a:solidFill>
        <a:ln>
          <a:solidFill>
            <a:schemeClr val="bg1">
              <a:lumMod val="75000"/>
            </a:schemeClr>
          </a:solidFill>
        </a:ln>
        <a:scene3d>
          <a:camera prst="orthographicFront"/>
          <a:lightRig rig="threePt" dir="t"/>
        </a:scene3d>
        <a:sp3d>
          <a:bevelT w="38100" h="38100" prst="angle"/>
        </a:sp3d>
      </xdr:spPr>
      <xdr:style>
        <a:lnRef idx="2">
          <a:schemeClr val="accent5"/>
        </a:lnRef>
        <a:fillRef idx="1">
          <a:schemeClr val="lt1"/>
        </a:fillRef>
        <a:effectRef idx="0">
          <a:schemeClr val="accent5"/>
        </a:effectRef>
        <a:fontRef idx="minor">
          <a:schemeClr val="dk1"/>
        </a:fontRef>
      </xdr:style>
      <xdr:txBody>
        <a:bodyPr vertOverflow="clip" horzOverflow="clip" tIns="0" rtlCol="0" anchor="ctr" anchorCtr="0"/>
        <a:lstStyle/>
        <a:p>
          <a:pPr algn="ctr"/>
          <a:r>
            <a:rPr lang="en-US" sz="1300" b="1">
              <a:solidFill>
                <a:sysClr val="windowText" lastClr="000000"/>
              </a:solidFill>
            </a:rPr>
            <a:t>Definitions</a:t>
          </a:r>
        </a:p>
      </xdr:txBody>
    </xdr:sp>
    <xdr:clientData/>
  </xdr:twoCellAnchor>
  <xdr:twoCellAnchor editAs="absolute">
    <xdr:from>
      <xdr:col>12</xdr:col>
      <xdr:colOff>452967</xdr:colOff>
      <xdr:row>0</xdr:row>
      <xdr:rowOff>38100</xdr:rowOff>
    </xdr:from>
    <xdr:to>
      <xdr:col>15</xdr:col>
      <xdr:colOff>52917</xdr:colOff>
      <xdr:row>0</xdr:row>
      <xdr:rowOff>257175</xdr:rowOff>
    </xdr:to>
    <xdr:sp macro="" textlink="">
      <xdr:nvSpPr>
        <xdr:cNvPr id="11" name="Rectangle: Rounded Corners 10">
          <a:hlinkClick xmlns:r="http://schemas.openxmlformats.org/officeDocument/2006/relationships" r:id="rId3"/>
          <a:extLst>
            <a:ext uri="{FF2B5EF4-FFF2-40B4-BE49-F238E27FC236}">
              <a16:creationId xmlns:a16="http://schemas.microsoft.com/office/drawing/2014/main" id="{C59C0D61-DBE3-44C3-93B6-545689DC145F}"/>
            </a:ext>
          </a:extLst>
        </xdr:cNvPr>
        <xdr:cNvSpPr/>
      </xdr:nvSpPr>
      <xdr:spPr>
        <a:xfrm>
          <a:off x="8930217" y="38100"/>
          <a:ext cx="1371600" cy="219075"/>
        </a:xfrm>
        <a:prstGeom prst="roundRect">
          <a:avLst/>
        </a:prstGeom>
        <a:solidFill>
          <a:schemeClr val="accent4">
            <a:lumMod val="60000"/>
            <a:lumOff val="40000"/>
          </a:schemeClr>
        </a:solidFill>
        <a:ln>
          <a:noFill/>
        </a:ln>
        <a:scene3d>
          <a:camera prst="orthographicFront"/>
          <a:lightRig rig="threePt" dir="t"/>
        </a:scene3d>
        <a:sp3d>
          <a:bevelT w="38100" h="38100" prst="angle"/>
        </a:sp3d>
      </xdr:spPr>
      <xdr:style>
        <a:lnRef idx="2">
          <a:schemeClr val="accent5"/>
        </a:lnRef>
        <a:fillRef idx="1">
          <a:schemeClr val="lt1"/>
        </a:fillRef>
        <a:effectRef idx="0">
          <a:schemeClr val="accent5"/>
        </a:effectRef>
        <a:fontRef idx="minor">
          <a:schemeClr val="dk1"/>
        </a:fontRef>
      </xdr:style>
      <xdr:txBody>
        <a:bodyPr vertOverflow="clip" horzOverflow="clip" tIns="0" rtlCol="0" anchor="ctr" anchorCtr="0"/>
        <a:lstStyle/>
        <a:p>
          <a:pPr algn="ctr"/>
          <a:r>
            <a:rPr lang="en-US" sz="1300" b="1">
              <a:solidFill>
                <a:sysClr val="windowText" lastClr="000000"/>
              </a:solidFill>
            </a:rPr>
            <a:t>Full Dashboard</a:t>
          </a:r>
        </a:p>
      </xdr:txBody>
    </xdr:sp>
    <xdr:clientData/>
  </xdr:twoCellAnchor>
  <xdr:twoCellAnchor editAs="absolute">
    <xdr:from>
      <xdr:col>10</xdr:col>
      <xdr:colOff>190500</xdr:colOff>
      <xdr:row>0</xdr:row>
      <xdr:rowOff>38100</xdr:rowOff>
    </xdr:from>
    <xdr:to>
      <xdr:col>12</xdr:col>
      <xdr:colOff>374650</xdr:colOff>
      <xdr:row>0</xdr:row>
      <xdr:rowOff>257175</xdr:rowOff>
    </xdr:to>
    <xdr:sp macro="" textlink="">
      <xdr:nvSpPr>
        <xdr:cNvPr id="3" name="Rectangle: Rounded Corners 2">
          <a:hlinkClick xmlns:r="http://schemas.openxmlformats.org/officeDocument/2006/relationships" r:id="rId4"/>
          <a:extLst>
            <a:ext uri="{FF2B5EF4-FFF2-40B4-BE49-F238E27FC236}">
              <a16:creationId xmlns:a16="http://schemas.microsoft.com/office/drawing/2014/main" id="{F826DF84-3E2C-4DBD-B9DF-FCAE39BF48AA}"/>
            </a:ext>
          </a:extLst>
        </xdr:cNvPr>
        <xdr:cNvSpPr/>
      </xdr:nvSpPr>
      <xdr:spPr>
        <a:xfrm>
          <a:off x="7486650" y="38100"/>
          <a:ext cx="1365250" cy="219075"/>
        </a:xfrm>
        <a:prstGeom prst="roundRect">
          <a:avLst/>
        </a:prstGeom>
        <a:solidFill>
          <a:schemeClr val="accent4">
            <a:lumMod val="60000"/>
            <a:lumOff val="40000"/>
          </a:schemeClr>
        </a:solidFill>
        <a:ln>
          <a:noFill/>
        </a:ln>
        <a:scene3d>
          <a:camera prst="orthographicFront"/>
          <a:lightRig rig="threePt" dir="t"/>
        </a:scene3d>
        <a:sp3d>
          <a:bevelT w="38100" h="38100" prst="angle"/>
        </a:sp3d>
      </xdr:spPr>
      <xdr:style>
        <a:lnRef idx="2">
          <a:schemeClr val="accent5"/>
        </a:lnRef>
        <a:fillRef idx="1">
          <a:schemeClr val="lt1"/>
        </a:fillRef>
        <a:effectRef idx="0">
          <a:schemeClr val="accent5"/>
        </a:effectRef>
        <a:fontRef idx="minor">
          <a:schemeClr val="dk1"/>
        </a:fontRef>
      </xdr:style>
      <xdr:txBody>
        <a:bodyPr vertOverflow="clip" horzOverflow="clip" tIns="0" rtlCol="0" anchor="ctr" anchorCtr="0"/>
        <a:lstStyle/>
        <a:p>
          <a:pPr algn="ctr"/>
          <a:r>
            <a:rPr lang="en-US" sz="1300" b="1">
              <a:solidFill>
                <a:sysClr val="windowText" lastClr="000000"/>
              </a:solidFill>
            </a:rPr>
            <a:t>Simple</a:t>
          </a:r>
          <a:r>
            <a:rPr lang="en-US" sz="1300" b="1" baseline="0">
              <a:solidFill>
                <a:sysClr val="windowText" lastClr="000000"/>
              </a:solidFill>
            </a:rPr>
            <a:t> Dash</a:t>
          </a:r>
          <a:endParaRPr lang="en-US" sz="1300" b="1">
            <a:solidFill>
              <a:sysClr val="windowText" lastClr="000000"/>
            </a:solidFill>
          </a:endParaRPr>
        </a:p>
      </xdr:txBody>
    </xdr:sp>
    <xdr:clientData/>
  </xdr:twoCellAnchor>
  <xdr:twoCellAnchor editAs="oneCell">
    <xdr:from>
      <xdr:col>8</xdr:col>
      <xdr:colOff>0</xdr:colOff>
      <xdr:row>6</xdr:row>
      <xdr:rowOff>0</xdr:rowOff>
    </xdr:from>
    <xdr:to>
      <xdr:col>20</xdr:col>
      <xdr:colOff>0</xdr:colOff>
      <xdr:row>25</xdr:row>
      <xdr:rowOff>0</xdr:rowOff>
    </xdr:to>
    <xdr:graphicFrame macro="">
      <xdr:nvGraphicFramePr>
        <xdr:cNvPr id="14" name="Chart 13">
          <a:extLst>
            <a:ext uri="{FF2B5EF4-FFF2-40B4-BE49-F238E27FC236}">
              <a16:creationId xmlns:a16="http://schemas.microsoft.com/office/drawing/2014/main" id="{7069EC7F-8784-4F33-B185-33EBE230AA3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oneCellAnchor>
    <xdr:from>
      <xdr:col>8</xdr:col>
      <xdr:colOff>0</xdr:colOff>
      <xdr:row>6</xdr:row>
      <xdr:rowOff>19164</xdr:rowOff>
    </xdr:from>
    <xdr:ext cx="7086600" cy="342786"/>
    <xdr:sp macro="" textlink="$J$4">
      <xdr:nvSpPr>
        <xdr:cNvPr id="15" name="TextBox 14">
          <a:extLst>
            <a:ext uri="{FF2B5EF4-FFF2-40B4-BE49-F238E27FC236}">
              <a16:creationId xmlns:a16="http://schemas.microsoft.com/office/drawing/2014/main" id="{2B1C98B3-F74E-4167-8530-153A33762100}"/>
            </a:ext>
          </a:extLst>
        </xdr:cNvPr>
        <xdr:cNvSpPr txBox="1"/>
      </xdr:nvSpPr>
      <xdr:spPr>
        <a:xfrm>
          <a:off x="6115050" y="1457439"/>
          <a:ext cx="7086600" cy="342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a:fld id="{5279BF93-DB22-426F-80C0-81C31DE8143D}" type="TxLink">
            <a:rPr lang="en-US" sz="1600" b="0" i="0" u="none" strike="noStrike">
              <a:solidFill>
                <a:schemeClr val="tx1">
                  <a:lumMod val="65000"/>
                  <a:lumOff val="35000"/>
                </a:schemeClr>
              </a:solidFill>
              <a:latin typeface="Calibri"/>
              <a:cs typeface="Calibri"/>
            </a:rPr>
            <a:pPr algn="ctr"/>
            <a:t>Team Fundamentals</a:t>
          </a:fld>
          <a:endParaRPr lang="en-US" sz="1600">
            <a:solidFill>
              <a:schemeClr val="tx1">
                <a:lumMod val="65000"/>
                <a:lumOff val="35000"/>
              </a:schemeClr>
            </a:solidFill>
          </a:endParaRPr>
        </a:p>
      </xdr:txBody>
    </xdr:sp>
    <xdr:clientData/>
  </xdr:oneCellAnchor>
  <xdr:twoCellAnchor editAs="absolute">
    <xdr:from>
      <xdr:col>16</xdr:col>
      <xdr:colOff>0</xdr:colOff>
      <xdr:row>6</xdr:row>
      <xdr:rowOff>28575</xdr:rowOff>
    </xdr:from>
    <xdr:to>
      <xdr:col>20</xdr:col>
      <xdr:colOff>0</xdr:colOff>
      <xdr:row>7</xdr:row>
      <xdr:rowOff>102635</xdr:rowOff>
    </xdr:to>
    <xdr:sp macro="" textlink="$J$5">
      <xdr:nvSpPr>
        <xdr:cNvPr id="16" name="TextBox 15">
          <a:extLst>
            <a:ext uri="{FF2B5EF4-FFF2-40B4-BE49-F238E27FC236}">
              <a16:creationId xmlns:a16="http://schemas.microsoft.com/office/drawing/2014/main" id="{3968ACF6-3EA6-4AC6-B005-87BBDAB69B8A}"/>
            </a:ext>
          </a:extLst>
        </xdr:cNvPr>
        <xdr:cNvSpPr txBox="1"/>
      </xdr:nvSpPr>
      <xdr:spPr>
        <a:xfrm>
          <a:off x="10839450" y="1466850"/>
          <a:ext cx="2362200"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r"/>
          <a:fld id="{DE989FED-B842-487D-8D2A-61FFE6FA78DA}" type="TxLink">
            <a:rPr lang="en-US" sz="1100" b="0" i="1" u="none" strike="noStrike">
              <a:solidFill>
                <a:schemeClr val="tx1">
                  <a:lumMod val="65000"/>
                  <a:lumOff val="35000"/>
                </a:schemeClr>
              </a:solidFill>
              <a:latin typeface="Calibri"/>
              <a:cs typeface="Calibri"/>
            </a:rPr>
            <a:pPr algn="r"/>
            <a:t>All Staff Meeting</a:t>
          </a:fld>
          <a:endParaRPr lang="en-US" sz="1100" i="1">
            <a:solidFill>
              <a:schemeClr val="tx1">
                <a:lumMod val="65000"/>
                <a:lumOff val="35000"/>
              </a:schemeClr>
            </a:solidFill>
          </a:endParaRPr>
        </a:p>
      </xdr:txBody>
    </xdr:sp>
    <xdr:clientData/>
  </xdr:twoCellAnchor>
  <xdr:twoCellAnchor editAs="oneCell">
    <xdr:from>
      <xdr:col>14</xdr:col>
      <xdr:colOff>0</xdr:colOff>
      <xdr:row>45</xdr:row>
      <xdr:rowOff>0</xdr:rowOff>
    </xdr:from>
    <xdr:to>
      <xdr:col>20</xdr:col>
      <xdr:colOff>0</xdr:colOff>
      <xdr:row>56</xdr:row>
      <xdr:rowOff>0</xdr:rowOff>
    </xdr:to>
    <xdr:graphicFrame macro="">
      <xdr:nvGraphicFramePr>
        <xdr:cNvPr id="23" name="Chart 22">
          <a:extLst>
            <a:ext uri="{FF2B5EF4-FFF2-40B4-BE49-F238E27FC236}">
              <a16:creationId xmlns:a16="http://schemas.microsoft.com/office/drawing/2014/main" id="{74B76551-7F5F-4C61-B63C-606AD355764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editAs="oneCell">
    <xdr:from>
      <xdr:col>14</xdr:col>
      <xdr:colOff>0</xdr:colOff>
      <xdr:row>35</xdr:row>
      <xdr:rowOff>0</xdr:rowOff>
    </xdr:from>
    <xdr:to>
      <xdr:col>20</xdr:col>
      <xdr:colOff>0</xdr:colOff>
      <xdr:row>45</xdr:row>
      <xdr:rowOff>0</xdr:rowOff>
    </xdr:to>
    <xdr:graphicFrame macro="">
      <xdr:nvGraphicFramePr>
        <xdr:cNvPr id="24" name="Chart 23">
          <a:extLst>
            <a:ext uri="{FF2B5EF4-FFF2-40B4-BE49-F238E27FC236}">
              <a16:creationId xmlns:a16="http://schemas.microsoft.com/office/drawing/2014/main" id="{77B27FF8-6685-40BB-8940-2FAC287F0F6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8</xdr:col>
      <xdr:colOff>0</xdr:colOff>
      <xdr:row>45</xdr:row>
      <xdr:rowOff>0</xdr:rowOff>
    </xdr:from>
    <xdr:to>
      <xdr:col>14</xdr:col>
      <xdr:colOff>4572</xdr:colOff>
      <xdr:row>56</xdr:row>
      <xdr:rowOff>0</xdr:rowOff>
    </xdr:to>
    <xdr:graphicFrame macro="">
      <xdr:nvGraphicFramePr>
        <xdr:cNvPr id="25" name="Chart 24">
          <a:extLst>
            <a:ext uri="{FF2B5EF4-FFF2-40B4-BE49-F238E27FC236}">
              <a16:creationId xmlns:a16="http://schemas.microsoft.com/office/drawing/2014/main" id="{EF309D7C-1CD2-4495-ADED-272FB33C748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editAs="oneCell">
    <xdr:from>
      <xdr:col>8</xdr:col>
      <xdr:colOff>0</xdr:colOff>
      <xdr:row>35</xdr:row>
      <xdr:rowOff>0</xdr:rowOff>
    </xdr:from>
    <xdr:to>
      <xdr:col>14</xdr:col>
      <xdr:colOff>0</xdr:colOff>
      <xdr:row>45</xdr:row>
      <xdr:rowOff>0</xdr:rowOff>
    </xdr:to>
    <xdr:graphicFrame macro="">
      <xdr:nvGraphicFramePr>
        <xdr:cNvPr id="26" name="Chart 25">
          <a:extLst>
            <a:ext uri="{FF2B5EF4-FFF2-40B4-BE49-F238E27FC236}">
              <a16:creationId xmlns:a16="http://schemas.microsoft.com/office/drawing/2014/main" id="{8D0D2F9F-48FB-41D3-896A-B0B058E0447A}"/>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oneCellAnchor>
    <xdr:from>
      <xdr:col>8</xdr:col>
      <xdr:colOff>19050</xdr:colOff>
      <xdr:row>35</xdr:row>
      <xdr:rowOff>19050</xdr:rowOff>
    </xdr:from>
    <xdr:ext cx="3524250" cy="264560"/>
    <xdr:sp macro="" textlink="$B$3">
      <xdr:nvSpPr>
        <xdr:cNvPr id="27" name="TextBox 26">
          <a:extLst>
            <a:ext uri="{FF2B5EF4-FFF2-40B4-BE49-F238E27FC236}">
              <a16:creationId xmlns:a16="http://schemas.microsoft.com/office/drawing/2014/main" id="{625C45EE-C266-4241-8006-10ED8A8480B1}"/>
            </a:ext>
          </a:extLst>
        </xdr:cNvPr>
        <xdr:cNvSpPr txBox="1"/>
      </xdr:nvSpPr>
      <xdr:spPr>
        <a:xfrm>
          <a:off x="6134100" y="6981825"/>
          <a:ext cx="3524250"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a:fld id="{AAE83E08-094B-4497-ADA6-A1BD0E4A7BA5}" type="TxLink">
            <a:rPr lang="en-US" sz="1100" b="0" i="0" u="none" strike="noStrike">
              <a:solidFill>
                <a:schemeClr val="tx1">
                  <a:lumMod val="65000"/>
                  <a:lumOff val="35000"/>
                </a:schemeClr>
              </a:solidFill>
              <a:latin typeface="Calibri"/>
              <a:cs typeface="Calibri"/>
            </a:rPr>
            <a:pPr algn="ctr"/>
            <a:t>All Staff Meeting</a:t>
          </a:fld>
          <a:endParaRPr lang="en-US" sz="1400" b="0">
            <a:solidFill>
              <a:schemeClr val="tx1">
                <a:lumMod val="65000"/>
                <a:lumOff val="35000"/>
              </a:schemeClr>
            </a:solidFill>
          </a:endParaRPr>
        </a:p>
      </xdr:txBody>
    </xdr:sp>
    <xdr:clientData/>
  </xdr:oneCellAnchor>
  <xdr:oneCellAnchor>
    <xdr:from>
      <xdr:col>14</xdr:col>
      <xdr:colOff>0</xdr:colOff>
      <xdr:row>35</xdr:row>
      <xdr:rowOff>19050</xdr:rowOff>
    </xdr:from>
    <xdr:ext cx="3543300" cy="264560"/>
    <xdr:sp macro="" textlink="$C$3">
      <xdr:nvSpPr>
        <xdr:cNvPr id="28" name="TextBox 27">
          <a:extLst>
            <a:ext uri="{FF2B5EF4-FFF2-40B4-BE49-F238E27FC236}">
              <a16:creationId xmlns:a16="http://schemas.microsoft.com/office/drawing/2014/main" id="{EAC5892D-23A8-46C2-B051-B4B6BA7715B5}"/>
            </a:ext>
          </a:extLst>
        </xdr:cNvPr>
        <xdr:cNvSpPr txBox="1"/>
      </xdr:nvSpPr>
      <xdr:spPr>
        <a:xfrm>
          <a:off x="9658350" y="6981825"/>
          <a:ext cx="3543300"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a:fld id="{6B0ED1E6-2D90-4BCB-B7A5-574F046A9E88}" type="TxLink">
            <a:rPr lang="en-US" sz="1100" b="0" i="0" u="none" strike="noStrike">
              <a:solidFill>
                <a:schemeClr val="tx1">
                  <a:lumMod val="65000"/>
                  <a:lumOff val="35000"/>
                </a:schemeClr>
              </a:solidFill>
              <a:latin typeface="Calibri"/>
              <a:cs typeface="Calibri"/>
            </a:rPr>
            <a:pPr algn="ctr"/>
            <a:t>Celebrations</a:t>
          </a:fld>
          <a:endParaRPr lang="en-US" sz="1400">
            <a:solidFill>
              <a:schemeClr val="tx1">
                <a:lumMod val="65000"/>
                <a:lumOff val="35000"/>
              </a:schemeClr>
            </a:solidFill>
          </a:endParaRPr>
        </a:p>
      </xdr:txBody>
    </xdr:sp>
    <xdr:clientData/>
  </xdr:oneCellAnchor>
  <xdr:oneCellAnchor>
    <xdr:from>
      <xdr:col>8</xdr:col>
      <xdr:colOff>19050</xdr:colOff>
      <xdr:row>45</xdr:row>
      <xdr:rowOff>21879</xdr:rowOff>
    </xdr:from>
    <xdr:ext cx="3524250" cy="264560"/>
    <xdr:sp macro="" textlink="$D$3">
      <xdr:nvSpPr>
        <xdr:cNvPr id="29" name="TextBox 28">
          <a:extLst>
            <a:ext uri="{FF2B5EF4-FFF2-40B4-BE49-F238E27FC236}">
              <a16:creationId xmlns:a16="http://schemas.microsoft.com/office/drawing/2014/main" id="{3F09FCC6-AECC-40D1-8B59-182280B2CD8F}"/>
            </a:ext>
          </a:extLst>
        </xdr:cNvPr>
        <xdr:cNvSpPr txBox="1"/>
      </xdr:nvSpPr>
      <xdr:spPr>
        <a:xfrm>
          <a:off x="6134100" y="8889654"/>
          <a:ext cx="3524250"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a:fld id="{F2307518-4305-435B-AE57-E3F8C7731505}" type="TxLink">
            <a:rPr lang="en-US" sz="1100" b="0" i="0" u="none" strike="noStrike">
              <a:solidFill>
                <a:schemeClr val="tx1">
                  <a:lumMod val="65000"/>
                  <a:lumOff val="35000"/>
                </a:schemeClr>
              </a:solidFill>
              <a:latin typeface="Calibri"/>
              <a:cs typeface="Calibri"/>
            </a:rPr>
            <a:pPr algn="ctr"/>
            <a:t>Informal Connections</a:t>
          </a:fld>
          <a:endParaRPr lang="en-US" sz="1400">
            <a:solidFill>
              <a:schemeClr val="tx1">
                <a:lumMod val="65000"/>
                <a:lumOff val="35000"/>
              </a:schemeClr>
            </a:solidFill>
          </a:endParaRPr>
        </a:p>
      </xdr:txBody>
    </xdr:sp>
    <xdr:clientData/>
  </xdr:oneCellAnchor>
  <xdr:oneCellAnchor>
    <xdr:from>
      <xdr:col>14</xdr:col>
      <xdr:colOff>0</xdr:colOff>
      <xdr:row>45</xdr:row>
      <xdr:rowOff>19050</xdr:rowOff>
    </xdr:from>
    <xdr:ext cx="3543300" cy="264560"/>
    <xdr:sp macro="" textlink="$E$3">
      <xdr:nvSpPr>
        <xdr:cNvPr id="30" name="TextBox 29">
          <a:extLst>
            <a:ext uri="{FF2B5EF4-FFF2-40B4-BE49-F238E27FC236}">
              <a16:creationId xmlns:a16="http://schemas.microsoft.com/office/drawing/2014/main" id="{6CE50274-6F89-4AE3-A6DF-0BB2BA46A31A}"/>
            </a:ext>
          </a:extLst>
        </xdr:cNvPr>
        <xdr:cNvSpPr txBox="1"/>
      </xdr:nvSpPr>
      <xdr:spPr>
        <a:xfrm>
          <a:off x="9658350" y="8886825"/>
          <a:ext cx="3543300"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a:fld id="{6208F5EC-9208-44FA-B6D0-280F333A7A14}" type="TxLink">
            <a:rPr lang="en-US" sz="1100" b="0" i="0" u="none" strike="noStrike">
              <a:solidFill>
                <a:schemeClr val="tx1">
                  <a:lumMod val="65000"/>
                  <a:lumOff val="35000"/>
                </a:schemeClr>
              </a:solidFill>
              <a:latin typeface="Calibri"/>
              <a:cs typeface="Calibri"/>
            </a:rPr>
            <a:pPr algn="ctr"/>
            <a:t>Huddles</a:t>
          </a:fld>
          <a:endParaRPr lang="en-US" sz="1400">
            <a:solidFill>
              <a:schemeClr val="tx1">
                <a:lumMod val="65000"/>
                <a:lumOff val="35000"/>
              </a:schemeClr>
            </a:solidFill>
          </a:endParaRPr>
        </a:p>
      </xdr:txBody>
    </xdr:sp>
    <xdr:clientData/>
  </xdr:oneCellAnchor>
</xdr:wsDr>
</file>

<file path=xl/drawings/drawing7.xml><?xml version="1.0" encoding="utf-8"?>
<xdr:wsDr xmlns:xdr="http://schemas.openxmlformats.org/drawingml/2006/spreadsheetDrawing" xmlns:a="http://schemas.openxmlformats.org/drawingml/2006/main">
  <xdr:twoCellAnchor editAs="absolute">
    <xdr:from>
      <xdr:col>17</xdr:col>
      <xdr:colOff>400050</xdr:colOff>
      <xdr:row>0</xdr:row>
      <xdr:rowOff>38100</xdr:rowOff>
    </xdr:from>
    <xdr:to>
      <xdr:col>20</xdr:col>
      <xdr:colOff>0</xdr:colOff>
      <xdr:row>0</xdr:row>
      <xdr:rowOff>257175</xdr:rowOff>
    </xdr:to>
    <xdr:sp macro="" textlink="">
      <xdr:nvSpPr>
        <xdr:cNvPr id="2" name="Rectangle: Rounded Corners 1">
          <a:hlinkClick xmlns:r="http://schemas.openxmlformats.org/officeDocument/2006/relationships" r:id="rId1"/>
          <a:extLst>
            <a:ext uri="{FF2B5EF4-FFF2-40B4-BE49-F238E27FC236}">
              <a16:creationId xmlns:a16="http://schemas.microsoft.com/office/drawing/2014/main" id="{AE16F8CE-4506-4DDE-8AB8-F83A0011D625}"/>
            </a:ext>
          </a:extLst>
        </xdr:cNvPr>
        <xdr:cNvSpPr/>
      </xdr:nvSpPr>
      <xdr:spPr>
        <a:xfrm>
          <a:off x="11830050" y="38100"/>
          <a:ext cx="1371600" cy="219075"/>
        </a:xfrm>
        <a:prstGeom prst="roundRect">
          <a:avLst/>
        </a:prstGeom>
        <a:solidFill>
          <a:sysClr val="window" lastClr="FFFFFF"/>
        </a:solidFill>
        <a:ln>
          <a:solidFill>
            <a:schemeClr val="bg1">
              <a:lumMod val="75000"/>
            </a:schemeClr>
          </a:solidFill>
        </a:ln>
        <a:scene3d>
          <a:camera prst="orthographicFront"/>
          <a:lightRig rig="threePt" dir="t"/>
        </a:scene3d>
        <a:sp3d>
          <a:bevelT w="38100" h="38100" prst="angle"/>
        </a:sp3d>
      </xdr:spPr>
      <xdr:style>
        <a:lnRef idx="2">
          <a:schemeClr val="accent5"/>
        </a:lnRef>
        <a:fillRef idx="1">
          <a:schemeClr val="lt1"/>
        </a:fillRef>
        <a:effectRef idx="0">
          <a:schemeClr val="accent5"/>
        </a:effectRef>
        <a:fontRef idx="minor">
          <a:schemeClr val="dk1"/>
        </a:fontRef>
      </xdr:style>
      <xdr:txBody>
        <a:bodyPr vertOverflow="clip" horzOverflow="clip" tIns="0" rtlCol="0" anchor="ctr" anchorCtr="0"/>
        <a:lstStyle/>
        <a:p>
          <a:pPr algn="ctr"/>
          <a:r>
            <a:rPr lang="en-US" sz="1300" b="1">
              <a:solidFill>
                <a:sysClr val="windowText" lastClr="000000"/>
              </a:solidFill>
            </a:rPr>
            <a:t>Run Chart Rules</a:t>
          </a:r>
        </a:p>
      </xdr:txBody>
    </xdr:sp>
    <xdr:clientData/>
  </xdr:twoCellAnchor>
  <xdr:twoCellAnchor editAs="absolute">
    <xdr:from>
      <xdr:col>15</xdr:col>
      <xdr:colOff>131234</xdr:colOff>
      <xdr:row>0</xdr:row>
      <xdr:rowOff>38100</xdr:rowOff>
    </xdr:from>
    <xdr:to>
      <xdr:col>17</xdr:col>
      <xdr:colOff>321734</xdr:colOff>
      <xdr:row>0</xdr:row>
      <xdr:rowOff>257175</xdr:rowOff>
    </xdr:to>
    <xdr:sp macro="" textlink="">
      <xdr:nvSpPr>
        <xdr:cNvPr id="3" name="Rectangle: Rounded Corners 2">
          <a:hlinkClick xmlns:r="http://schemas.openxmlformats.org/officeDocument/2006/relationships" r:id="rId2"/>
          <a:extLst>
            <a:ext uri="{FF2B5EF4-FFF2-40B4-BE49-F238E27FC236}">
              <a16:creationId xmlns:a16="http://schemas.microsoft.com/office/drawing/2014/main" id="{F3C42C69-F518-481B-86D8-27415D03902F}"/>
            </a:ext>
          </a:extLst>
        </xdr:cNvPr>
        <xdr:cNvSpPr/>
      </xdr:nvSpPr>
      <xdr:spPr>
        <a:xfrm>
          <a:off x="10380134" y="38100"/>
          <a:ext cx="1371600" cy="219075"/>
        </a:xfrm>
        <a:prstGeom prst="roundRect">
          <a:avLst/>
        </a:prstGeom>
        <a:solidFill>
          <a:sysClr val="window" lastClr="FFFFFF"/>
        </a:solidFill>
        <a:ln>
          <a:solidFill>
            <a:schemeClr val="bg1">
              <a:lumMod val="75000"/>
            </a:schemeClr>
          </a:solidFill>
        </a:ln>
        <a:scene3d>
          <a:camera prst="orthographicFront"/>
          <a:lightRig rig="threePt" dir="t"/>
        </a:scene3d>
        <a:sp3d>
          <a:bevelT w="38100" h="38100" prst="angle"/>
        </a:sp3d>
      </xdr:spPr>
      <xdr:style>
        <a:lnRef idx="2">
          <a:schemeClr val="accent5"/>
        </a:lnRef>
        <a:fillRef idx="1">
          <a:schemeClr val="lt1"/>
        </a:fillRef>
        <a:effectRef idx="0">
          <a:schemeClr val="accent5"/>
        </a:effectRef>
        <a:fontRef idx="minor">
          <a:schemeClr val="dk1"/>
        </a:fontRef>
      </xdr:style>
      <xdr:txBody>
        <a:bodyPr vertOverflow="clip" horzOverflow="clip" tIns="0" rtlCol="0" anchor="ctr" anchorCtr="0"/>
        <a:lstStyle/>
        <a:p>
          <a:pPr algn="ctr"/>
          <a:r>
            <a:rPr lang="en-US" sz="1300" b="1">
              <a:solidFill>
                <a:sysClr val="windowText" lastClr="000000"/>
              </a:solidFill>
            </a:rPr>
            <a:t>Definitions</a:t>
          </a:r>
        </a:p>
      </xdr:txBody>
    </xdr:sp>
    <xdr:clientData/>
  </xdr:twoCellAnchor>
  <xdr:twoCellAnchor editAs="absolute">
    <xdr:from>
      <xdr:col>12</xdr:col>
      <xdr:colOff>452967</xdr:colOff>
      <xdr:row>0</xdr:row>
      <xdr:rowOff>38100</xdr:rowOff>
    </xdr:from>
    <xdr:to>
      <xdr:col>15</xdr:col>
      <xdr:colOff>52917</xdr:colOff>
      <xdr:row>0</xdr:row>
      <xdr:rowOff>257175</xdr:rowOff>
    </xdr:to>
    <xdr:sp macro="" textlink="">
      <xdr:nvSpPr>
        <xdr:cNvPr id="4" name="Rectangle: Rounded Corners 3">
          <a:hlinkClick xmlns:r="http://schemas.openxmlformats.org/officeDocument/2006/relationships" r:id="rId3"/>
          <a:extLst>
            <a:ext uri="{FF2B5EF4-FFF2-40B4-BE49-F238E27FC236}">
              <a16:creationId xmlns:a16="http://schemas.microsoft.com/office/drawing/2014/main" id="{6E802331-29DC-4007-8F61-FB1F7491173B}"/>
            </a:ext>
          </a:extLst>
        </xdr:cNvPr>
        <xdr:cNvSpPr/>
      </xdr:nvSpPr>
      <xdr:spPr>
        <a:xfrm>
          <a:off x="8930217" y="38100"/>
          <a:ext cx="1371600" cy="219075"/>
        </a:xfrm>
        <a:prstGeom prst="roundRect">
          <a:avLst/>
        </a:prstGeom>
        <a:solidFill>
          <a:schemeClr val="accent4">
            <a:lumMod val="60000"/>
            <a:lumOff val="40000"/>
          </a:schemeClr>
        </a:solidFill>
        <a:ln>
          <a:noFill/>
        </a:ln>
        <a:scene3d>
          <a:camera prst="orthographicFront"/>
          <a:lightRig rig="threePt" dir="t"/>
        </a:scene3d>
        <a:sp3d>
          <a:bevelT w="38100" h="38100" prst="angle"/>
        </a:sp3d>
      </xdr:spPr>
      <xdr:style>
        <a:lnRef idx="2">
          <a:schemeClr val="accent5"/>
        </a:lnRef>
        <a:fillRef idx="1">
          <a:schemeClr val="lt1"/>
        </a:fillRef>
        <a:effectRef idx="0">
          <a:schemeClr val="accent5"/>
        </a:effectRef>
        <a:fontRef idx="minor">
          <a:schemeClr val="dk1"/>
        </a:fontRef>
      </xdr:style>
      <xdr:txBody>
        <a:bodyPr vertOverflow="clip" horzOverflow="clip" tIns="0" rtlCol="0" anchor="ctr" anchorCtr="0"/>
        <a:lstStyle/>
        <a:p>
          <a:pPr algn="ctr"/>
          <a:r>
            <a:rPr lang="en-US" sz="1300" b="1">
              <a:solidFill>
                <a:sysClr val="windowText" lastClr="000000"/>
              </a:solidFill>
            </a:rPr>
            <a:t>Full Dashboard</a:t>
          </a:r>
        </a:p>
      </xdr:txBody>
    </xdr:sp>
    <xdr:clientData/>
  </xdr:twoCellAnchor>
  <xdr:twoCellAnchor editAs="absolute">
    <xdr:from>
      <xdr:col>10</xdr:col>
      <xdr:colOff>190500</xdr:colOff>
      <xdr:row>0</xdr:row>
      <xdr:rowOff>38100</xdr:rowOff>
    </xdr:from>
    <xdr:to>
      <xdr:col>12</xdr:col>
      <xdr:colOff>374650</xdr:colOff>
      <xdr:row>0</xdr:row>
      <xdr:rowOff>257175</xdr:rowOff>
    </xdr:to>
    <xdr:sp macro="" textlink="">
      <xdr:nvSpPr>
        <xdr:cNvPr id="5" name="Rectangle: Rounded Corners 4">
          <a:hlinkClick xmlns:r="http://schemas.openxmlformats.org/officeDocument/2006/relationships" r:id="rId4"/>
          <a:extLst>
            <a:ext uri="{FF2B5EF4-FFF2-40B4-BE49-F238E27FC236}">
              <a16:creationId xmlns:a16="http://schemas.microsoft.com/office/drawing/2014/main" id="{5ACBB06D-E81E-4543-BA2D-56877DE7CDA6}"/>
            </a:ext>
          </a:extLst>
        </xdr:cNvPr>
        <xdr:cNvSpPr/>
      </xdr:nvSpPr>
      <xdr:spPr>
        <a:xfrm>
          <a:off x="7486650" y="38100"/>
          <a:ext cx="1365250" cy="219075"/>
        </a:xfrm>
        <a:prstGeom prst="roundRect">
          <a:avLst/>
        </a:prstGeom>
        <a:solidFill>
          <a:schemeClr val="accent4">
            <a:lumMod val="60000"/>
            <a:lumOff val="40000"/>
          </a:schemeClr>
        </a:solidFill>
        <a:ln>
          <a:noFill/>
        </a:ln>
        <a:scene3d>
          <a:camera prst="orthographicFront"/>
          <a:lightRig rig="threePt" dir="t"/>
        </a:scene3d>
        <a:sp3d>
          <a:bevelT w="38100" h="38100" prst="angle"/>
        </a:sp3d>
      </xdr:spPr>
      <xdr:style>
        <a:lnRef idx="2">
          <a:schemeClr val="accent5"/>
        </a:lnRef>
        <a:fillRef idx="1">
          <a:schemeClr val="lt1"/>
        </a:fillRef>
        <a:effectRef idx="0">
          <a:schemeClr val="accent5"/>
        </a:effectRef>
        <a:fontRef idx="minor">
          <a:schemeClr val="dk1"/>
        </a:fontRef>
      </xdr:style>
      <xdr:txBody>
        <a:bodyPr vertOverflow="clip" horzOverflow="clip" tIns="0" rtlCol="0" anchor="ctr" anchorCtr="0"/>
        <a:lstStyle/>
        <a:p>
          <a:pPr algn="ctr"/>
          <a:r>
            <a:rPr lang="en-US" sz="1300" b="1">
              <a:solidFill>
                <a:sysClr val="windowText" lastClr="000000"/>
              </a:solidFill>
            </a:rPr>
            <a:t>Simple</a:t>
          </a:r>
          <a:r>
            <a:rPr lang="en-US" sz="1300" b="1" baseline="0">
              <a:solidFill>
                <a:sysClr val="windowText" lastClr="000000"/>
              </a:solidFill>
            </a:rPr>
            <a:t> Dash</a:t>
          </a:r>
          <a:endParaRPr lang="en-US" sz="1300" b="1">
            <a:solidFill>
              <a:sysClr val="windowText" lastClr="000000"/>
            </a:solidFill>
          </a:endParaRPr>
        </a:p>
      </xdr:txBody>
    </xdr:sp>
    <xdr:clientData/>
  </xdr:twoCellAnchor>
  <xdr:twoCellAnchor editAs="oneCell">
    <xdr:from>
      <xdr:col>8</xdr:col>
      <xdr:colOff>0</xdr:colOff>
      <xdr:row>6</xdr:row>
      <xdr:rowOff>0</xdr:rowOff>
    </xdr:from>
    <xdr:to>
      <xdr:col>20</xdr:col>
      <xdr:colOff>0</xdr:colOff>
      <xdr:row>25</xdr:row>
      <xdr:rowOff>0</xdr:rowOff>
    </xdr:to>
    <xdr:graphicFrame macro="">
      <xdr:nvGraphicFramePr>
        <xdr:cNvPr id="6" name="Chart 5">
          <a:extLst>
            <a:ext uri="{FF2B5EF4-FFF2-40B4-BE49-F238E27FC236}">
              <a16:creationId xmlns:a16="http://schemas.microsoft.com/office/drawing/2014/main" id="{05B7A803-CCCB-47AF-872D-9576EB4E0DE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oneCellAnchor>
    <xdr:from>
      <xdr:col>8</xdr:col>
      <xdr:colOff>0</xdr:colOff>
      <xdr:row>6</xdr:row>
      <xdr:rowOff>19164</xdr:rowOff>
    </xdr:from>
    <xdr:ext cx="7086600" cy="342786"/>
    <xdr:sp macro="" textlink="$J$4">
      <xdr:nvSpPr>
        <xdr:cNvPr id="7" name="TextBox 6">
          <a:extLst>
            <a:ext uri="{FF2B5EF4-FFF2-40B4-BE49-F238E27FC236}">
              <a16:creationId xmlns:a16="http://schemas.microsoft.com/office/drawing/2014/main" id="{A0087043-66F6-4E08-B0F7-2E30108EBC66}"/>
            </a:ext>
          </a:extLst>
        </xdr:cNvPr>
        <xdr:cNvSpPr txBox="1"/>
      </xdr:nvSpPr>
      <xdr:spPr>
        <a:xfrm>
          <a:off x="6115050" y="1647939"/>
          <a:ext cx="7086600" cy="342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a:fld id="{5279BF93-DB22-426F-80C0-81C31DE8143D}" type="TxLink">
            <a:rPr lang="en-US" sz="1600" b="0" i="0" u="none" strike="noStrike">
              <a:solidFill>
                <a:schemeClr val="tx1">
                  <a:lumMod val="65000"/>
                  <a:lumOff val="35000"/>
                </a:schemeClr>
              </a:solidFill>
              <a:latin typeface="Calibri"/>
              <a:cs typeface="Calibri"/>
            </a:rPr>
            <a:pPr algn="ctr"/>
            <a:t>Role Clarity</a:t>
          </a:fld>
          <a:endParaRPr lang="en-US" sz="1600">
            <a:solidFill>
              <a:schemeClr val="tx1">
                <a:lumMod val="65000"/>
                <a:lumOff val="35000"/>
              </a:schemeClr>
            </a:solidFill>
          </a:endParaRPr>
        </a:p>
      </xdr:txBody>
    </xdr:sp>
    <xdr:clientData/>
  </xdr:oneCellAnchor>
  <xdr:oneCellAnchor>
    <xdr:from>
      <xdr:col>16</xdr:col>
      <xdr:colOff>0</xdr:colOff>
      <xdr:row>6</xdr:row>
      <xdr:rowOff>28575</xdr:rowOff>
    </xdr:from>
    <xdr:ext cx="2362200" cy="264560"/>
    <xdr:sp macro="" textlink="$J$5">
      <xdr:nvSpPr>
        <xdr:cNvPr id="8" name="TextBox 7">
          <a:extLst>
            <a:ext uri="{FF2B5EF4-FFF2-40B4-BE49-F238E27FC236}">
              <a16:creationId xmlns:a16="http://schemas.microsoft.com/office/drawing/2014/main" id="{F9D9CF1E-4ABB-424F-991C-44F29DEA6350}"/>
            </a:ext>
          </a:extLst>
        </xdr:cNvPr>
        <xdr:cNvSpPr txBox="1"/>
      </xdr:nvSpPr>
      <xdr:spPr>
        <a:xfrm>
          <a:off x="10839450" y="1657350"/>
          <a:ext cx="2362200"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r"/>
          <a:fld id="{DE989FED-B842-487D-8D2A-61FFE6FA78DA}" type="TxLink">
            <a:rPr lang="en-US" sz="1100" b="0" i="1" u="none" strike="noStrike">
              <a:solidFill>
                <a:schemeClr val="tx1">
                  <a:lumMod val="65000"/>
                  <a:lumOff val="35000"/>
                </a:schemeClr>
              </a:solidFill>
              <a:latin typeface="Calibri"/>
              <a:cs typeface="Calibri"/>
            </a:rPr>
            <a:pPr algn="r"/>
            <a:t>Actions Following Meetings</a:t>
          </a:fld>
          <a:endParaRPr lang="en-US" sz="1100" i="1">
            <a:solidFill>
              <a:schemeClr val="tx1">
                <a:lumMod val="65000"/>
                <a:lumOff val="35000"/>
              </a:schemeClr>
            </a:solidFill>
          </a:endParaRPr>
        </a:p>
      </xdr:txBody>
    </xdr:sp>
    <xdr:clientData/>
  </xdr:oneCellAnchor>
  <xdr:twoCellAnchor editAs="oneCell">
    <xdr:from>
      <xdr:col>14</xdr:col>
      <xdr:colOff>0</xdr:colOff>
      <xdr:row>45</xdr:row>
      <xdr:rowOff>0</xdr:rowOff>
    </xdr:from>
    <xdr:to>
      <xdr:col>20</xdr:col>
      <xdr:colOff>0</xdr:colOff>
      <xdr:row>56</xdr:row>
      <xdr:rowOff>0</xdr:rowOff>
    </xdr:to>
    <xdr:graphicFrame macro="">
      <xdr:nvGraphicFramePr>
        <xdr:cNvPr id="9" name="Chart 8">
          <a:extLst>
            <a:ext uri="{FF2B5EF4-FFF2-40B4-BE49-F238E27FC236}">
              <a16:creationId xmlns:a16="http://schemas.microsoft.com/office/drawing/2014/main" id="{159896AF-C536-4490-ABDB-36CAA3D707A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editAs="oneCell">
    <xdr:from>
      <xdr:col>14</xdr:col>
      <xdr:colOff>0</xdr:colOff>
      <xdr:row>35</xdr:row>
      <xdr:rowOff>0</xdr:rowOff>
    </xdr:from>
    <xdr:to>
      <xdr:col>20</xdr:col>
      <xdr:colOff>0</xdr:colOff>
      <xdr:row>45</xdr:row>
      <xdr:rowOff>0</xdr:rowOff>
    </xdr:to>
    <xdr:graphicFrame macro="">
      <xdr:nvGraphicFramePr>
        <xdr:cNvPr id="10" name="Chart 9">
          <a:extLst>
            <a:ext uri="{FF2B5EF4-FFF2-40B4-BE49-F238E27FC236}">
              <a16:creationId xmlns:a16="http://schemas.microsoft.com/office/drawing/2014/main" id="{93C4EEAA-77EE-4884-84F7-C8A0F939627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8</xdr:col>
      <xdr:colOff>0</xdr:colOff>
      <xdr:row>45</xdr:row>
      <xdr:rowOff>0</xdr:rowOff>
    </xdr:from>
    <xdr:to>
      <xdr:col>14</xdr:col>
      <xdr:colOff>4572</xdr:colOff>
      <xdr:row>56</xdr:row>
      <xdr:rowOff>0</xdr:rowOff>
    </xdr:to>
    <xdr:graphicFrame macro="">
      <xdr:nvGraphicFramePr>
        <xdr:cNvPr id="11" name="Chart 10">
          <a:extLst>
            <a:ext uri="{FF2B5EF4-FFF2-40B4-BE49-F238E27FC236}">
              <a16:creationId xmlns:a16="http://schemas.microsoft.com/office/drawing/2014/main" id="{42666886-81CA-4F7D-9CCA-BD410917518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editAs="oneCell">
    <xdr:from>
      <xdr:col>8</xdr:col>
      <xdr:colOff>0</xdr:colOff>
      <xdr:row>35</xdr:row>
      <xdr:rowOff>0</xdr:rowOff>
    </xdr:from>
    <xdr:to>
      <xdr:col>14</xdr:col>
      <xdr:colOff>0</xdr:colOff>
      <xdr:row>45</xdr:row>
      <xdr:rowOff>0</xdr:rowOff>
    </xdr:to>
    <xdr:graphicFrame macro="">
      <xdr:nvGraphicFramePr>
        <xdr:cNvPr id="12" name="Chart 11">
          <a:extLst>
            <a:ext uri="{FF2B5EF4-FFF2-40B4-BE49-F238E27FC236}">
              <a16:creationId xmlns:a16="http://schemas.microsoft.com/office/drawing/2014/main" id="{1988EA5C-0969-4EF5-B24F-7B17976A8C3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oneCellAnchor>
    <xdr:from>
      <xdr:col>8</xdr:col>
      <xdr:colOff>19050</xdr:colOff>
      <xdr:row>35</xdr:row>
      <xdr:rowOff>19050</xdr:rowOff>
    </xdr:from>
    <xdr:ext cx="3524250" cy="264560"/>
    <xdr:sp macro="" textlink="$B$3">
      <xdr:nvSpPr>
        <xdr:cNvPr id="13" name="TextBox 12">
          <a:extLst>
            <a:ext uri="{FF2B5EF4-FFF2-40B4-BE49-F238E27FC236}">
              <a16:creationId xmlns:a16="http://schemas.microsoft.com/office/drawing/2014/main" id="{BA912DF4-F85E-4F06-BD88-66285E7A61FA}"/>
            </a:ext>
          </a:extLst>
        </xdr:cNvPr>
        <xdr:cNvSpPr txBox="1"/>
      </xdr:nvSpPr>
      <xdr:spPr>
        <a:xfrm>
          <a:off x="6134100" y="7172325"/>
          <a:ext cx="3524250"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a:fld id="{AAE83E08-094B-4497-ADA6-A1BD0E4A7BA5}" type="TxLink">
            <a:rPr lang="en-US" sz="1100" b="0" i="0" u="none" strike="noStrike">
              <a:solidFill>
                <a:schemeClr val="tx1">
                  <a:lumMod val="65000"/>
                  <a:lumOff val="35000"/>
                </a:schemeClr>
              </a:solidFill>
              <a:latin typeface="Calibri"/>
              <a:cs typeface="Calibri"/>
            </a:rPr>
            <a:pPr algn="ctr"/>
            <a:t>Actions Following Meetings</a:t>
          </a:fld>
          <a:endParaRPr lang="en-US" sz="1400" b="0">
            <a:solidFill>
              <a:schemeClr val="tx1">
                <a:lumMod val="65000"/>
                <a:lumOff val="35000"/>
              </a:schemeClr>
            </a:solidFill>
          </a:endParaRPr>
        </a:p>
      </xdr:txBody>
    </xdr:sp>
    <xdr:clientData/>
  </xdr:oneCellAnchor>
  <xdr:oneCellAnchor>
    <xdr:from>
      <xdr:col>14</xdr:col>
      <xdr:colOff>19050</xdr:colOff>
      <xdr:row>35</xdr:row>
      <xdr:rowOff>19050</xdr:rowOff>
    </xdr:from>
    <xdr:ext cx="3524250" cy="264560"/>
    <xdr:sp macro="" textlink="$C$3">
      <xdr:nvSpPr>
        <xdr:cNvPr id="14" name="TextBox 13">
          <a:extLst>
            <a:ext uri="{FF2B5EF4-FFF2-40B4-BE49-F238E27FC236}">
              <a16:creationId xmlns:a16="http://schemas.microsoft.com/office/drawing/2014/main" id="{63388F5A-BFEE-44D1-B45C-A2A6442599D3}"/>
            </a:ext>
          </a:extLst>
        </xdr:cNvPr>
        <xdr:cNvSpPr txBox="1"/>
      </xdr:nvSpPr>
      <xdr:spPr>
        <a:xfrm>
          <a:off x="9677400" y="7172325"/>
          <a:ext cx="3524250"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a:fld id="{6B0ED1E6-2D90-4BCB-B7A5-574F046A9E88}" type="TxLink">
            <a:rPr lang="en-US" sz="1100" b="0" i="0" u="none" strike="noStrike">
              <a:solidFill>
                <a:schemeClr val="tx1">
                  <a:lumMod val="65000"/>
                  <a:lumOff val="35000"/>
                </a:schemeClr>
              </a:solidFill>
              <a:latin typeface="Calibri"/>
              <a:cs typeface="Calibri"/>
            </a:rPr>
            <a:pPr algn="ctr"/>
            <a:t>Training Schedule</a:t>
          </a:fld>
          <a:endParaRPr lang="en-US" sz="1400">
            <a:solidFill>
              <a:schemeClr val="tx1">
                <a:lumMod val="65000"/>
                <a:lumOff val="35000"/>
              </a:schemeClr>
            </a:solidFill>
          </a:endParaRPr>
        </a:p>
      </xdr:txBody>
    </xdr:sp>
    <xdr:clientData/>
  </xdr:oneCellAnchor>
  <xdr:oneCellAnchor>
    <xdr:from>
      <xdr:col>8</xdr:col>
      <xdr:colOff>19050</xdr:colOff>
      <xdr:row>45</xdr:row>
      <xdr:rowOff>21879</xdr:rowOff>
    </xdr:from>
    <xdr:ext cx="3524250" cy="264560"/>
    <xdr:sp macro="" textlink="$D$3">
      <xdr:nvSpPr>
        <xdr:cNvPr id="15" name="TextBox 14">
          <a:extLst>
            <a:ext uri="{FF2B5EF4-FFF2-40B4-BE49-F238E27FC236}">
              <a16:creationId xmlns:a16="http://schemas.microsoft.com/office/drawing/2014/main" id="{166247E1-0BA7-4AE4-9AA9-2CF32B6ED3A9}"/>
            </a:ext>
          </a:extLst>
        </xdr:cNvPr>
        <xdr:cNvSpPr txBox="1"/>
      </xdr:nvSpPr>
      <xdr:spPr>
        <a:xfrm>
          <a:off x="6134100" y="9080154"/>
          <a:ext cx="3524250"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a:fld id="{F2307518-4305-435B-AE57-E3F8C7731505}" type="TxLink">
            <a:rPr lang="en-US" sz="1100" b="0" i="0" u="none" strike="noStrike">
              <a:solidFill>
                <a:schemeClr val="tx1">
                  <a:lumMod val="65000"/>
                  <a:lumOff val="35000"/>
                </a:schemeClr>
              </a:solidFill>
              <a:latin typeface="Calibri"/>
              <a:cs typeface="Calibri"/>
            </a:rPr>
            <a:pPr algn="ctr"/>
            <a:t>Change Idea 3</a:t>
          </a:fld>
          <a:endParaRPr lang="en-US" sz="1400">
            <a:solidFill>
              <a:schemeClr val="tx1">
                <a:lumMod val="65000"/>
                <a:lumOff val="35000"/>
              </a:schemeClr>
            </a:solidFill>
          </a:endParaRPr>
        </a:p>
      </xdr:txBody>
    </xdr:sp>
    <xdr:clientData/>
  </xdr:oneCellAnchor>
  <xdr:oneCellAnchor>
    <xdr:from>
      <xdr:col>14</xdr:col>
      <xdr:colOff>0</xdr:colOff>
      <xdr:row>45</xdr:row>
      <xdr:rowOff>19050</xdr:rowOff>
    </xdr:from>
    <xdr:ext cx="3543300" cy="264560"/>
    <xdr:sp macro="" textlink="$E$3">
      <xdr:nvSpPr>
        <xdr:cNvPr id="16" name="TextBox 15">
          <a:extLst>
            <a:ext uri="{FF2B5EF4-FFF2-40B4-BE49-F238E27FC236}">
              <a16:creationId xmlns:a16="http://schemas.microsoft.com/office/drawing/2014/main" id="{E147D513-EDCB-4DCA-8ECB-08B4F152FC5D}"/>
            </a:ext>
          </a:extLst>
        </xdr:cNvPr>
        <xdr:cNvSpPr txBox="1"/>
      </xdr:nvSpPr>
      <xdr:spPr>
        <a:xfrm>
          <a:off x="9658350" y="9077325"/>
          <a:ext cx="3543300"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a:fld id="{6208F5EC-9208-44FA-B6D0-280F333A7A14}" type="TxLink">
            <a:rPr lang="en-US" sz="1100" b="0" i="0" u="none" strike="noStrike">
              <a:solidFill>
                <a:schemeClr val="tx1">
                  <a:lumMod val="65000"/>
                  <a:lumOff val="35000"/>
                </a:schemeClr>
              </a:solidFill>
              <a:latin typeface="Calibri"/>
              <a:cs typeface="Calibri"/>
            </a:rPr>
            <a:pPr algn="ctr"/>
            <a:t>Change Idea 4</a:t>
          </a:fld>
          <a:endParaRPr lang="en-US" sz="1400">
            <a:solidFill>
              <a:schemeClr val="tx1">
                <a:lumMod val="65000"/>
                <a:lumOff val="35000"/>
              </a:schemeClr>
            </a:solidFill>
          </a:endParaRPr>
        </a:p>
      </xdr:txBody>
    </xdr:sp>
    <xdr:clientData/>
  </xdr:oneCellAnchor>
</xdr:wsDr>
</file>

<file path=xl/drawings/drawing8.xml><?xml version="1.0" encoding="utf-8"?>
<xdr:wsDr xmlns:xdr="http://schemas.openxmlformats.org/drawingml/2006/spreadsheetDrawing" xmlns:a="http://schemas.openxmlformats.org/drawingml/2006/main">
  <xdr:twoCellAnchor editAs="absolute">
    <xdr:from>
      <xdr:col>17</xdr:col>
      <xdr:colOff>400050</xdr:colOff>
      <xdr:row>0</xdr:row>
      <xdr:rowOff>38100</xdr:rowOff>
    </xdr:from>
    <xdr:to>
      <xdr:col>20</xdr:col>
      <xdr:colOff>0</xdr:colOff>
      <xdr:row>0</xdr:row>
      <xdr:rowOff>257175</xdr:rowOff>
    </xdr:to>
    <xdr:sp macro="" textlink="">
      <xdr:nvSpPr>
        <xdr:cNvPr id="2" name="Rectangle: Rounded Corners 1">
          <a:hlinkClick xmlns:r="http://schemas.openxmlformats.org/officeDocument/2006/relationships" r:id="rId1"/>
          <a:extLst>
            <a:ext uri="{FF2B5EF4-FFF2-40B4-BE49-F238E27FC236}">
              <a16:creationId xmlns:a16="http://schemas.microsoft.com/office/drawing/2014/main" id="{0D6A616E-2FC3-4DC2-9B1E-CBD364929939}"/>
            </a:ext>
          </a:extLst>
        </xdr:cNvPr>
        <xdr:cNvSpPr/>
      </xdr:nvSpPr>
      <xdr:spPr>
        <a:xfrm>
          <a:off x="11830050" y="38100"/>
          <a:ext cx="1371600" cy="219075"/>
        </a:xfrm>
        <a:prstGeom prst="roundRect">
          <a:avLst/>
        </a:prstGeom>
        <a:solidFill>
          <a:schemeClr val="bg1"/>
        </a:solidFill>
        <a:ln>
          <a:solidFill>
            <a:schemeClr val="bg1">
              <a:lumMod val="75000"/>
            </a:schemeClr>
          </a:solidFill>
        </a:ln>
        <a:scene3d>
          <a:camera prst="orthographicFront"/>
          <a:lightRig rig="threePt" dir="t"/>
        </a:scene3d>
        <a:sp3d>
          <a:bevelT w="38100" h="38100" prst="angle"/>
        </a:sp3d>
      </xdr:spPr>
      <xdr:style>
        <a:lnRef idx="2">
          <a:schemeClr val="accent5"/>
        </a:lnRef>
        <a:fillRef idx="1">
          <a:schemeClr val="lt1"/>
        </a:fillRef>
        <a:effectRef idx="0">
          <a:schemeClr val="accent5"/>
        </a:effectRef>
        <a:fontRef idx="minor">
          <a:schemeClr val="dk1"/>
        </a:fontRef>
      </xdr:style>
      <xdr:txBody>
        <a:bodyPr vertOverflow="clip" horzOverflow="clip" tIns="0" rtlCol="0" anchor="ctr" anchorCtr="0"/>
        <a:lstStyle/>
        <a:p>
          <a:pPr algn="ctr"/>
          <a:r>
            <a:rPr lang="en-US" sz="1300" b="1">
              <a:solidFill>
                <a:sysClr val="windowText" lastClr="000000"/>
              </a:solidFill>
            </a:rPr>
            <a:t>Run Chart Rules</a:t>
          </a:r>
        </a:p>
      </xdr:txBody>
    </xdr:sp>
    <xdr:clientData/>
  </xdr:twoCellAnchor>
  <xdr:twoCellAnchor editAs="absolute">
    <xdr:from>
      <xdr:col>15</xdr:col>
      <xdr:colOff>131234</xdr:colOff>
      <xdr:row>0</xdr:row>
      <xdr:rowOff>38100</xdr:rowOff>
    </xdr:from>
    <xdr:to>
      <xdr:col>17</xdr:col>
      <xdr:colOff>321734</xdr:colOff>
      <xdr:row>0</xdr:row>
      <xdr:rowOff>257175</xdr:rowOff>
    </xdr:to>
    <xdr:sp macro="" textlink="">
      <xdr:nvSpPr>
        <xdr:cNvPr id="3" name="Rectangle: Rounded Corners 2">
          <a:hlinkClick xmlns:r="http://schemas.openxmlformats.org/officeDocument/2006/relationships" r:id="rId2"/>
          <a:extLst>
            <a:ext uri="{FF2B5EF4-FFF2-40B4-BE49-F238E27FC236}">
              <a16:creationId xmlns:a16="http://schemas.microsoft.com/office/drawing/2014/main" id="{8B2CAACA-7961-4E0F-AFA5-A40D4DAC9F0A}"/>
            </a:ext>
          </a:extLst>
        </xdr:cNvPr>
        <xdr:cNvSpPr/>
      </xdr:nvSpPr>
      <xdr:spPr>
        <a:xfrm>
          <a:off x="10380134" y="38100"/>
          <a:ext cx="1371600" cy="219075"/>
        </a:xfrm>
        <a:prstGeom prst="roundRect">
          <a:avLst/>
        </a:prstGeom>
        <a:solidFill>
          <a:schemeClr val="bg1"/>
        </a:solidFill>
        <a:ln>
          <a:solidFill>
            <a:schemeClr val="bg1">
              <a:lumMod val="75000"/>
            </a:schemeClr>
          </a:solidFill>
        </a:ln>
        <a:scene3d>
          <a:camera prst="orthographicFront"/>
          <a:lightRig rig="threePt" dir="t"/>
        </a:scene3d>
        <a:sp3d>
          <a:bevelT w="38100" h="38100" prst="angle"/>
        </a:sp3d>
      </xdr:spPr>
      <xdr:style>
        <a:lnRef idx="2">
          <a:schemeClr val="accent5"/>
        </a:lnRef>
        <a:fillRef idx="1">
          <a:schemeClr val="lt1"/>
        </a:fillRef>
        <a:effectRef idx="0">
          <a:schemeClr val="accent5"/>
        </a:effectRef>
        <a:fontRef idx="minor">
          <a:schemeClr val="dk1"/>
        </a:fontRef>
      </xdr:style>
      <xdr:txBody>
        <a:bodyPr vertOverflow="clip" horzOverflow="clip" tIns="0" rtlCol="0" anchor="ctr" anchorCtr="0"/>
        <a:lstStyle/>
        <a:p>
          <a:pPr algn="ctr"/>
          <a:r>
            <a:rPr lang="en-US" sz="1300" b="1">
              <a:solidFill>
                <a:sysClr val="windowText" lastClr="000000"/>
              </a:solidFill>
            </a:rPr>
            <a:t>Definitions</a:t>
          </a:r>
        </a:p>
      </xdr:txBody>
    </xdr:sp>
    <xdr:clientData/>
  </xdr:twoCellAnchor>
  <xdr:twoCellAnchor editAs="absolute">
    <xdr:from>
      <xdr:col>12</xdr:col>
      <xdr:colOff>452967</xdr:colOff>
      <xdr:row>0</xdr:row>
      <xdr:rowOff>38100</xdr:rowOff>
    </xdr:from>
    <xdr:to>
      <xdr:col>15</xdr:col>
      <xdr:colOff>52917</xdr:colOff>
      <xdr:row>0</xdr:row>
      <xdr:rowOff>257175</xdr:rowOff>
    </xdr:to>
    <xdr:sp macro="" textlink="">
      <xdr:nvSpPr>
        <xdr:cNvPr id="4" name="Rectangle: Rounded Corners 3">
          <a:hlinkClick xmlns:r="http://schemas.openxmlformats.org/officeDocument/2006/relationships" r:id="rId3"/>
          <a:extLst>
            <a:ext uri="{FF2B5EF4-FFF2-40B4-BE49-F238E27FC236}">
              <a16:creationId xmlns:a16="http://schemas.microsoft.com/office/drawing/2014/main" id="{8C8DDF23-F3A6-4DE4-8E06-5721C460B92F}"/>
            </a:ext>
          </a:extLst>
        </xdr:cNvPr>
        <xdr:cNvSpPr/>
      </xdr:nvSpPr>
      <xdr:spPr>
        <a:xfrm>
          <a:off x="8930217" y="38100"/>
          <a:ext cx="1371600" cy="219075"/>
        </a:xfrm>
        <a:prstGeom prst="roundRect">
          <a:avLst/>
        </a:prstGeom>
        <a:solidFill>
          <a:schemeClr val="accent4">
            <a:lumMod val="60000"/>
            <a:lumOff val="40000"/>
          </a:schemeClr>
        </a:solidFill>
        <a:ln>
          <a:noFill/>
        </a:ln>
        <a:scene3d>
          <a:camera prst="orthographicFront"/>
          <a:lightRig rig="threePt" dir="t"/>
        </a:scene3d>
        <a:sp3d>
          <a:bevelT w="38100" h="38100" prst="angle"/>
        </a:sp3d>
      </xdr:spPr>
      <xdr:style>
        <a:lnRef idx="2">
          <a:schemeClr val="accent5"/>
        </a:lnRef>
        <a:fillRef idx="1">
          <a:schemeClr val="lt1"/>
        </a:fillRef>
        <a:effectRef idx="0">
          <a:schemeClr val="accent5"/>
        </a:effectRef>
        <a:fontRef idx="minor">
          <a:schemeClr val="dk1"/>
        </a:fontRef>
      </xdr:style>
      <xdr:txBody>
        <a:bodyPr vertOverflow="clip" horzOverflow="clip" tIns="0" rtlCol="0" anchor="ctr" anchorCtr="0"/>
        <a:lstStyle/>
        <a:p>
          <a:pPr algn="ctr"/>
          <a:r>
            <a:rPr lang="en-US" sz="1300" b="1">
              <a:solidFill>
                <a:sysClr val="windowText" lastClr="000000"/>
              </a:solidFill>
            </a:rPr>
            <a:t>Full Dashboard</a:t>
          </a:r>
        </a:p>
      </xdr:txBody>
    </xdr:sp>
    <xdr:clientData/>
  </xdr:twoCellAnchor>
  <xdr:twoCellAnchor editAs="absolute">
    <xdr:from>
      <xdr:col>10</xdr:col>
      <xdr:colOff>190500</xdr:colOff>
      <xdr:row>0</xdr:row>
      <xdr:rowOff>38100</xdr:rowOff>
    </xdr:from>
    <xdr:to>
      <xdr:col>12</xdr:col>
      <xdr:colOff>374650</xdr:colOff>
      <xdr:row>0</xdr:row>
      <xdr:rowOff>257175</xdr:rowOff>
    </xdr:to>
    <xdr:sp macro="" textlink="">
      <xdr:nvSpPr>
        <xdr:cNvPr id="5" name="Rectangle: Rounded Corners 4">
          <a:hlinkClick xmlns:r="http://schemas.openxmlformats.org/officeDocument/2006/relationships" r:id="rId4"/>
          <a:extLst>
            <a:ext uri="{FF2B5EF4-FFF2-40B4-BE49-F238E27FC236}">
              <a16:creationId xmlns:a16="http://schemas.microsoft.com/office/drawing/2014/main" id="{A42E4E4A-A075-44AB-B5DB-8057E9E43EDB}"/>
            </a:ext>
          </a:extLst>
        </xdr:cNvPr>
        <xdr:cNvSpPr/>
      </xdr:nvSpPr>
      <xdr:spPr>
        <a:xfrm>
          <a:off x="7486650" y="38100"/>
          <a:ext cx="1365250" cy="219075"/>
        </a:xfrm>
        <a:prstGeom prst="roundRect">
          <a:avLst/>
        </a:prstGeom>
        <a:solidFill>
          <a:schemeClr val="accent4">
            <a:lumMod val="60000"/>
            <a:lumOff val="40000"/>
          </a:schemeClr>
        </a:solidFill>
        <a:ln>
          <a:noFill/>
        </a:ln>
        <a:scene3d>
          <a:camera prst="orthographicFront"/>
          <a:lightRig rig="threePt" dir="t"/>
        </a:scene3d>
        <a:sp3d>
          <a:bevelT w="38100" h="38100" prst="angle"/>
        </a:sp3d>
      </xdr:spPr>
      <xdr:style>
        <a:lnRef idx="2">
          <a:schemeClr val="accent5"/>
        </a:lnRef>
        <a:fillRef idx="1">
          <a:schemeClr val="lt1"/>
        </a:fillRef>
        <a:effectRef idx="0">
          <a:schemeClr val="accent5"/>
        </a:effectRef>
        <a:fontRef idx="minor">
          <a:schemeClr val="dk1"/>
        </a:fontRef>
      </xdr:style>
      <xdr:txBody>
        <a:bodyPr vertOverflow="clip" horzOverflow="clip" tIns="0" rtlCol="0" anchor="ctr" anchorCtr="0"/>
        <a:lstStyle/>
        <a:p>
          <a:pPr algn="ctr"/>
          <a:r>
            <a:rPr lang="en-US" sz="1300" b="1">
              <a:solidFill>
                <a:sysClr val="windowText" lastClr="000000"/>
              </a:solidFill>
            </a:rPr>
            <a:t>Simple</a:t>
          </a:r>
          <a:r>
            <a:rPr lang="en-US" sz="1300" b="1" baseline="0">
              <a:solidFill>
                <a:sysClr val="windowText" lastClr="000000"/>
              </a:solidFill>
            </a:rPr>
            <a:t> Dash</a:t>
          </a:r>
          <a:endParaRPr lang="en-US" sz="1300" b="1">
            <a:solidFill>
              <a:sysClr val="windowText" lastClr="000000"/>
            </a:solidFill>
          </a:endParaRPr>
        </a:p>
      </xdr:txBody>
    </xdr:sp>
    <xdr:clientData/>
  </xdr:twoCellAnchor>
  <xdr:twoCellAnchor editAs="oneCell">
    <xdr:from>
      <xdr:col>8</xdr:col>
      <xdr:colOff>0</xdr:colOff>
      <xdr:row>6</xdr:row>
      <xdr:rowOff>0</xdr:rowOff>
    </xdr:from>
    <xdr:to>
      <xdr:col>20</xdr:col>
      <xdr:colOff>0</xdr:colOff>
      <xdr:row>25</xdr:row>
      <xdr:rowOff>0</xdr:rowOff>
    </xdr:to>
    <xdr:graphicFrame macro="">
      <xdr:nvGraphicFramePr>
        <xdr:cNvPr id="6" name="Chart 5">
          <a:extLst>
            <a:ext uri="{FF2B5EF4-FFF2-40B4-BE49-F238E27FC236}">
              <a16:creationId xmlns:a16="http://schemas.microsoft.com/office/drawing/2014/main" id="{FEC816DD-7D38-49C5-A51C-0223C8FAD55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oneCellAnchor>
    <xdr:from>
      <xdr:col>8</xdr:col>
      <xdr:colOff>0</xdr:colOff>
      <xdr:row>6</xdr:row>
      <xdr:rowOff>19164</xdr:rowOff>
    </xdr:from>
    <xdr:ext cx="7086600" cy="342786"/>
    <xdr:sp macro="" textlink="$J$4">
      <xdr:nvSpPr>
        <xdr:cNvPr id="7" name="TextBox 6">
          <a:extLst>
            <a:ext uri="{FF2B5EF4-FFF2-40B4-BE49-F238E27FC236}">
              <a16:creationId xmlns:a16="http://schemas.microsoft.com/office/drawing/2014/main" id="{662E31A3-9508-486F-B034-4BC54DAED4A9}"/>
            </a:ext>
          </a:extLst>
        </xdr:cNvPr>
        <xdr:cNvSpPr txBox="1"/>
      </xdr:nvSpPr>
      <xdr:spPr>
        <a:xfrm>
          <a:off x="6115050" y="1647939"/>
          <a:ext cx="7086600" cy="342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a:fld id="{5279BF93-DB22-426F-80C0-81C31DE8143D}" type="TxLink">
            <a:rPr lang="en-US" sz="1600" b="0" i="0" u="none" strike="noStrike">
              <a:solidFill>
                <a:schemeClr val="tx1">
                  <a:lumMod val="65000"/>
                  <a:lumOff val="35000"/>
                </a:schemeClr>
              </a:solidFill>
              <a:latin typeface="Calibri"/>
              <a:cs typeface="Calibri"/>
            </a:rPr>
            <a:pPr algn="ctr"/>
            <a:t>Collaborative Environment</a:t>
          </a:fld>
          <a:endParaRPr lang="en-US" sz="1600">
            <a:solidFill>
              <a:schemeClr val="tx1">
                <a:lumMod val="65000"/>
                <a:lumOff val="35000"/>
              </a:schemeClr>
            </a:solidFill>
          </a:endParaRPr>
        </a:p>
      </xdr:txBody>
    </xdr:sp>
    <xdr:clientData/>
  </xdr:oneCellAnchor>
  <xdr:oneCellAnchor>
    <xdr:from>
      <xdr:col>16</xdr:col>
      <xdr:colOff>0</xdr:colOff>
      <xdr:row>6</xdr:row>
      <xdr:rowOff>28575</xdr:rowOff>
    </xdr:from>
    <xdr:ext cx="2362200" cy="264560"/>
    <xdr:sp macro="" textlink="$J$5">
      <xdr:nvSpPr>
        <xdr:cNvPr id="8" name="TextBox 7">
          <a:extLst>
            <a:ext uri="{FF2B5EF4-FFF2-40B4-BE49-F238E27FC236}">
              <a16:creationId xmlns:a16="http://schemas.microsoft.com/office/drawing/2014/main" id="{9B4A0FC3-B039-4A9C-984D-E5BFBEFAEAEF}"/>
            </a:ext>
          </a:extLst>
        </xdr:cNvPr>
        <xdr:cNvSpPr txBox="1"/>
      </xdr:nvSpPr>
      <xdr:spPr>
        <a:xfrm>
          <a:off x="10839450" y="1657350"/>
          <a:ext cx="2362200"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r"/>
          <a:fld id="{DE989FED-B842-487D-8D2A-61FFE6FA78DA}" type="TxLink">
            <a:rPr lang="en-US" sz="1100" b="0" i="1" u="none" strike="noStrike">
              <a:solidFill>
                <a:schemeClr val="tx1">
                  <a:lumMod val="65000"/>
                  <a:lumOff val="35000"/>
                </a:schemeClr>
              </a:solidFill>
              <a:latin typeface="Calibri"/>
              <a:cs typeface="Calibri"/>
            </a:rPr>
            <a:pPr algn="r"/>
            <a:t>Whiteboard Use</a:t>
          </a:fld>
          <a:endParaRPr lang="en-US" sz="1100" i="1">
            <a:solidFill>
              <a:schemeClr val="tx1">
                <a:lumMod val="65000"/>
                <a:lumOff val="35000"/>
              </a:schemeClr>
            </a:solidFill>
          </a:endParaRPr>
        </a:p>
      </xdr:txBody>
    </xdr:sp>
    <xdr:clientData/>
  </xdr:oneCellAnchor>
  <xdr:twoCellAnchor editAs="oneCell">
    <xdr:from>
      <xdr:col>14</xdr:col>
      <xdr:colOff>0</xdr:colOff>
      <xdr:row>45</xdr:row>
      <xdr:rowOff>0</xdr:rowOff>
    </xdr:from>
    <xdr:to>
      <xdr:col>20</xdr:col>
      <xdr:colOff>0</xdr:colOff>
      <xdr:row>56</xdr:row>
      <xdr:rowOff>0</xdr:rowOff>
    </xdr:to>
    <xdr:graphicFrame macro="">
      <xdr:nvGraphicFramePr>
        <xdr:cNvPr id="9" name="Chart 8">
          <a:extLst>
            <a:ext uri="{FF2B5EF4-FFF2-40B4-BE49-F238E27FC236}">
              <a16:creationId xmlns:a16="http://schemas.microsoft.com/office/drawing/2014/main" id="{079E8E20-2F30-471A-8C6A-552B026A447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editAs="oneCell">
    <xdr:from>
      <xdr:col>14</xdr:col>
      <xdr:colOff>1</xdr:colOff>
      <xdr:row>35</xdr:row>
      <xdr:rowOff>0</xdr:rowOff>
    </xdr:from>
    <xdr:to>
      <xdr:col>20</xdr:col>
      <xdr:colOff>1</xdr:colOff>
      <xdr:row>45</xdr:row>
      <xdr:rowOff>0</xdr:rowOff>
    </xdr:to>
    <xdr:graphicFrame macro="">
      <xdr:nvGraphicFramePr>
        <xdr:cNvPr id="10" name="Chart 9">
          <a:extLst>
            <a:ext uri="{FF2B5EF4-FFF2-40B4-BE49-F238E27FC236}">
              <a16:creationId xmlns:a16="http://schemas.microsoft.com/office/drawing/2014/main" id="{FD47BA63-0A68-4B52-A670-75B15AE35BC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8</xdr:col>
      <xdr:colOff>1</xdr:colOff>
      <xdr:row>45</xdr:row>
      <xdr:rowOff>0</xdr:rowOff>
    </xdr:from>
    <xdr:to>
      <xdr:col>14</xdr:col>
      <xdr:colOff>0</xdr:colOff>
      <xdr:row>56</xdr:row>
      <xdr:rowOff>0</xdr:rowOff>
    </xdr:to>
    <xdr:graphicFrame macro="">
      <xdr:nvGraphicFramePr>
        <xdr:cNvPr id="11" name="Chart 10">
          <a:extLst>
            <a:ext uri="{FF2B5EF4-FFF2-40B4-BE49-F238E27FC236}">
              <a16:creationId xmlns:a16="http://schemas.microsoft.com/office/drawing/2014/main" id="{C1CA477D-D012-45EE-B9C7-9C09177F2D9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editAs="oneCell">
    <xdr:from>
      <xdr:col>8</xdr:col>
      <xdr:colOff>0</xdr:colOff>
      <xdr:row>35</xdr:row>
      <xdr:rowOff>0</xdr:rowOff>
    </xdr:from>
    <xdr:to>
      <xdr:col>14</xdr:col>
      <xdr:colOff>0</xdr:colOff>
      <xdr:row>45</xdr:row>
      <xdr:rowOff>0</xdr:rowOff>
    </xdr:to>
    <xdr:graphicFrame macro="">
      <xdr:nvGraphicFramePr>
        <xdr:cNvPr id="12" name="Chart 11">
          <a:extLst>
            <a:ext uri="{FF2B5EF4-FFF2-40B4-BE49-F238E27FC236}">
              <a16:creationId xmlns:a16="http://schemas.microsoft.com/office/drawing/2014/main" id="{C2176FC1-D4E4-40EB-8884-37D738E9CD9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oneCellAnchor>
    <xdr:from>
      <xdr:col>8</xdr:col>
      <xdr:colOff>19050</xdr:colOff>
      <xdr:row>35</xdr:row>
      <xdr:rowOff>19050</xdr:rowOff>
    </xdr:from>
    <xdr:ext cx="3524250" cy="264560"/>
    <xdr:sp macro="" textlink="$B$3">
      <xdr:nvSpPr>
        <xdr:cNvPr id="13" name="TextBox 12">
          <a:extLst>
            <a:ext uri="{FF2B5EF4-FFF2-40B4-BE49-F238E27FC236}">
              <a16:creationId xmlns:a16="http://schemas.microsoft.com/office/drawing/2014/main" id="{53F30B9F-7FA8-4556-979B-E7C7E75AE26B}"/>
            </a:ext>
          </a:extLst>
        </xdr:cNvPr>
        <xdr:cNvSpPr txBox="1"/>
      </xdr:nvSpPr>
      <xdr:spPr>
        <a:xfrm>
          <a:off x="6134100" y="7172325"/>
          <a:ext cx="3524250"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a:fld id="{AAE83E08-094B-4497-ADA6-A1BD0E4A7BA5}" type="TxLink">
            <a:rPr lang="en-US" sz="1100" b="0" i="0" u="none" strike="noStrike">
              <a:solidFill>
                <a:schemeClr val="tx1">
                  <a:lumMod val="65000"/>
                  <a:lumOff val="35000"/>
                </a:schemeClr>
              </a:solidFill>
              <a:latin typeface="Calibri"/>
              <a:cs typeface="Calibri"/>
            </a:rPr>
            <a:pPr algn="ctr"/>
            <a:t>Whiteboard Use</a:t>
          </a:fld>
          <a:endParaRPr lang="en-US" sz="1400" b="0">
            <a:solidFill>
              <a:schemeClr val="tx1">
                <a:lumMod val="65000"/>
                <a:lumOff val="35000"/>
              </a:schemeClr>
            </a:solidFill>
          </a:endParaRPr>
        </a:p>
      </xdr:txBody>
    </xdr:sp>
    <xdr:clientData/>
  </xdr:oneCellAnchor>
  <xdr:oneCellAnchor>
    <xdr:from>
      <xdr:col>14</xdr:col>
      <xdr:colOff>19050</xdr:colOff>
      <xdr:row>35</xdr:row>
      <xdr:rowOff>19050</xdr:rowOff>
    </xdr:from>
    <xdr:ext cx="3524250" cy="264560"/>
    <xdr:sp macro="" textlink="$C$3">
      <xdr:nvSpPr>
        <xdr:cNvPr id="14" name="TextBox 13">
          <a:extLst>
            <a:ext uri="{FF2B5EF4-FFF2-40B4-BE49-F238E27FC236}">
              <a16:creationId xmlns:a16="http://schemas.microsoft.com/office/drawing/2014/main" id="{57ECC840-F943-4159-9DAE-4A1FBD3ABCA4}"/>
            </a:ext>
          </a:extLst>
        </xdr:cNvPr>
        <xdr:cNvSpPr txBox="1"/>
      </xdr:nvSpPr>
      <xdr:spPr>
        <a:xfrm>
          <a:off x="9677400" y="7172325"/>
          <a:ext cx="3524250"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a:fld id="{6B0ED1E6-2D90-4BCB-B7A5-574F046A9E88}" type="TxLink">
            <a:rPr lang="en-US" sz="1100" b="0" i="0" u="none" strike="noStrike">
              <a:solidFill>
                <a:schemeClr val="tx1">
                  <a:lumMod val="65000"/>
                  <a:lumOff val="35000"/>
                </a:schemeClr>
              </a:solidFill>
              <a:latin typeface="Calibri"/>
              <a:cs typeface="Calibri"/>
            </a:rPr>
            <a:pPr algn="ctr"/>
            <a:t>Team Function Discussion</a:t>
          </a:fld>
          <a:endParaRPr lang="en-US" sz="1400">
            <a:solidFill>
              <a:schemeClr val="tx1">
                <a:lumMod val="65000"/>
                <a:lumOff val="35000"/>
              </a:schemeClr>
            </a:solidFill>
          </a:endParaRPr>
        </a:p>
      </xdr:txBody>
    </xdr:sp>
    <xdr:clientData/>
  </xdr:oneCellAnchor>
  <xdr:oneCellAnchor>
    <xdr:from>
      <xdr:col>8</xdr:col>
      <xdr:colOff>19050</xdr:colOff>
      <xdr:row>45</xdr:row>
      <xdr:rowOff>21879</xdr:rowOff>
    </xdr:from>
    <xdr:ext cx="3524250" cy="264560"/>
    <xdr:sp macro="" textlink="$D$3">
      <xdr:nvSpPr>
        <xdr:cNvPr id="15" name="TextBox 14">
          <a:extLst>
            <a:ext uri="{FF2B5EF4-FFF2-40B4-BE49-F238E27FC236}">
              <a16:creationId xmlns:a16="http://schemas.microsoft.com/office/drawing/2014/main" id="{C351229B-CF63-42C6-BDBA-60B66E32461D}"/>
            </a:ext>
          </a:extLst>
        </xdr:cNvPr>
        <xdr:cNvSpPr txBox="1"/>
      </xdr:nvSpPr>
      <xdr:spPr>
        <a:xfrm>
          <a:off x="6134100" y="9080154"/>
          <a:ext cx="3524250"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a:fld id="{F2307518-4305-435B-AE57-E3F8C7731505}" type="TxLink">
            <a:rPr lang="en-US" sz="1100" b="0" i="0" u="none" strike="noStrike">
              <a:solidFill>
                <a:schemeClr val="tx1">
                  <a:lumMod val="65000"/>
                  <a:lumOff val="35000"/>
                </a:schemeClr>
              </a:solidFill>
              <a:latin typeface="Calibri"/>
              <a:cs typeface="Calibri"/>
            </a:rPr>
            <a:pPr algn="ctr"/>
            <a:t>Shared Learning Opportunities</a:t>
          </a:fld>
          <a:endParaRPr lang="en-US" sz="1400">
            <a:solidFill>
              <a:schemeClr val="tx1">
                <a:lumMod val="65000"/>
                <a:lumOff val="35000"/>
              </a:schemeClr>
            </a:solidFill>
          </a:endParaRPr>
        </a:p>
      </xdr:txBody>
    </xdr:sp>
    <xdr:clientData/>
  </xdr:oneCellAnchor>
  <xdr:oneCellAnchor>
    <xdr:from>
      <xdr:col>14</xdr:col>
      <xdr:colOff>0</xdr:colOff>
      <xdr:row>45</xdr:row>
      <xdr:rowOff>19050</xdr:rowOff>
    </xdr:from>
    <xdr:ext cx="3543300" cy="264560"/>
    <xdr:sp macro="" textlink="$E$3">
      <xdr:nvSpPr>
        <xdr:cNvPr id="16" name="TextBox 15">
          <a:extLst>
            <a:ext uri="{FF2B5EF4-FFF2-40B4-BE49-F238E27FC236}">
              <a16:creationId xmlns:a16="http://schemas.microsoft.com/office/drawing/2014/main" id="{DDB89677-386A-431F-9D53-08DF67CB240F}"/>
            </a:ext>
          </a:extLst>
        </xdr:cNvPr>
        <xdr:cNvSpPr txBox="1"/>
      </xdr:nvSpPr>
      <xdr:spPr>
        <a:xfrm>
          <a:off x="9658350" y="9077325"/>
          <a:ext cx="3543300"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a:fld id="{6208F5EC-9208-44FA-B6D0-280F333A7A14}" type="TxLink">
            <a:rPr lang="en-US" sz="1100" b="0" i="0" u="none" strike="noStrike">
              <a:solidFill>
                <a:schemeClr val="tx1">
                  <a:lumMod val="65000"/>
                  <a:lumOff val="35000"/>
                </a:schemeClr>
              </a:solidFill>
              <a:latin typeface="Calibri"/>
              <a:cs typeface="Calibri"/>
            </a:rPr>
            <a:pPr algn="ctr"/>
            <a:t>Learning Opportunity Tool</a:t>
          </a:fld>
          <a:endParaRPr lang="en-US" sz="1400">
            <a:solidFill>
              <a:schemeClr val="tx1">
                <a:lumMod val="65000"/>
                <a:lumOff val="35000"/>
              </a:schemeClr>
            </a:solidFill>
          </a:endParaRPr>
        </a:p>
      </xdr:txBody>
    </xdr:sp>
    <xdr:clientData/>
  </xdr:oneCellAnchor>
</xdr:wsDr>
</file>

<file path=xl/drawings/drawing9.xml><?xml version="1.0" encoding="utf-8"?>
<xdr:wsDr xmlns:xdr="http://schemas.openxmlformats.org/drawingml/2006/spreadsheetDrawing" xmlns:a="http://schemas.openxmlformats.org/drawingml/2006/main">
  <xdr:twoCellAnchor editAs="absolute">
    <xdr:from>
      <xdr:col>17</xdr:col>
      <xdr:colOff>400050</xdr:colOff>
      <xdr:row>0</xdr:row>
      <xdr:rowOff>38100</xdr:rowOff>
    </xdr:from>
    <xdr:to>
      <xdr:col>20</xdr:col>
      <xdr:colOff>0</xdr:colOff>
      <xdr:row>0</xdr:row>
      <xdr:rowOff>257175</xdr:rowOff>
    </xdr:to>
    <xdr:sp macro="" textlink="">
      <xdr:nvSpPr>
        <xdr:cNvPr id="2" name="Rectangle: Rounded Corners 1">
          <a:hlinkClick xmlns:r="http://schemas.openxmlformats.org/officeDocument/2006/relationships" r:id="rId1"/>
          <a:extLst>
            <a:ext uri="{FF2B5EF4-FFF2-40B4-BE49-F238E27FC236}">
              <a16:creationId xmlns:a16="http://schemas.microsoft.com/office/drawing/2014/main" id="{D89D2A73-1F3F-405E-B911-552120FF56FB}"/>
            </a:ext>
          </a:extLst>
        </xdr:cNvPr>
        <xdr:cNvSpPr/>
      </xdr:nvSpPr>
      <xdr:spPr>
        <a:xfrm>
          <a:off x="11830050" y="38100"/>
          <a:ext cx="1371600" cy="219075"/>
        </a:xfrm>
        <a:prstGeom prst="roundRect">
          <a:avLst/>
        </a:prstGeom>
        <a:solidFill>
          <a:sysClr val="window" lastClr="FFFFFF"/>
        </a:solidFill>
        <a:ln>
          <a:solidFill>
            <a:schemeClr val="bg1">
              <a:lumMod val="75000"/>
            </a:schemeClr>
          </a:solidFill>
        </a:ln>
        <a:scene3d>
          <a:camera prst="orthographicFront"/>
          <a:lightRig rig="threePt" dir="t"/>
        </a:scene3d>
        <a:sp3d>
          <a:bevelT w="38100" h="38100" prst="angle"/>
        </a:sp3d>
      </xdr:spPr>
      <xdr:style>
        <a:lnRef idx="2">
          <a:schemeClr val="accent5"/>
        </a:lnRef>
        <a:fillRef idx="1">
          <a:schemeClr val="lt1"/>
        </a:fillRef>
        <a:effectRef idx="0">
          <a:schemeClr val="accent5"/>
        </a:effectRef>
        <a:fontRef idx="minor">
          <a:schemeClr val="dk1"/>
        </a:fontRef>
      </xdr:style>
      <xdr:txBody>
        <a:bodyPr vertOverflow="clip" horzOverflow="clip" tIns="0" rtlCol="0" anchor="ctr" anchorCtr="0"/>
        <a:lstStyle/>
        <a:p>
          <a:pPr algn="ctr"/>
          <a:r>
            <a:rPr lang="en-US" sz="1300" b="1">
              <a:solidFill>
                <a:sysClr val="windowText" lastClr="000000"/>
              </a:solidFill>
            </a:rPr>
            <a:t>Run Chart Rules</a:t>
          </a:r>
        </a:p>
      </xdr:txBody>
    </xdr:sp>
    <xdr:clientData/>
  </xdr:twoCellAnchor>
  <xdr:twoCellAnchor editAs="absolute">
    <xdr:from>
      <xdr:col>15</xdr:col>
      <xdr:colOff>131234</xdr:colOff>
      <xdr:row>0</xdr:row>
      <xdr:rowOff>38100</xdr:rowOff>
    </xdr:from>
    <xdr:to>
      <xdr:col>17</xdr:col>
      <xdr:colOff>321734</xdr:colOff>
      <xdr:row>0</xdr:row>
      <xdr:rowOff>257175</xdr:rowOff>
    </xdr:to>
    <xdr:sp macro="" textlink="">
      <xdr:nvSpPr>
        <xdr:cNvPr id="3" name="Rectangle: Rounded Corners 2">
          <a:hlinkClick xmlns:r="http://schemas.openxmlformats.org/officeDocument/2006/relationships" r:id="rId2"/>
          <a:extLst>
            <a:ext uri="{FF2B5EF4-FFF2-40B4-BE49-F238E27FC236}">
              <a16:creationId xmlns:a16="http://schemas.microsoft.com/office/drawing/2014/main" id="{BB7FC208-9B4F-46B8-9F72-F6B0FB348C7E}"/>
            </a:ext>
          </a:extLst>
        </xdr:cNvPr>
        <xdr:cNvSpPr/>
      </xdr:nvSpPr>
      <xdr:spPr>
        <a:xfrm>
          <a:off x="10380134" y="38100"/>
          <a:ext cx="1371600" cy="219075"/>
        </a:xfrm>
        <a:prstGeom prst="roundRect">
          <a:avLst/>
        </a:prstGeom>
        <a:solidFill>
          <a:sysClr val="window" lastClr="FFFFFF"/>
        </a:solidFill>
        <a:ln>
          <a:solidFill>
            <a:schemeClr val="bg1">
              <a:lumMod val="75000"/>
            </a:schemeClr>
          </a:solidFill>
        </a:ln>
        <a:scene3d>
          <a:camera prst="orthographicFront"/>
          <a:lightRig rig="threePt" dir="t"/>
        </a:scene3d>
        <a:sp3d>
          <a:bevelT w="38100" h="38100" prst="angle"/>
        </a:sp3d>
      </xdr:spPr>
      <xdr:style>
        <a:lnRef idx="2">
          <a:schemeClr val="accent5"/>
        </a:lnRef>
        <a:fillRef idx="1">
          <a:schemeClr val="lt1"/>
        </a:fillRef>
        <a:effectRef idx="0">
          <a:schemeClr val="accent5"/>
        </a:effectRef>
        <a:fontRef idx="minor">
          <a:schemeClr val="dk1"/>
        </a:fontRef>
      </xdr:style>
      <xdr:txBody>
        <a:bodyPr vertOverflow="clip" horzOverflow="clip" tIns="0" rtlCol="0" anchor="ctr" anchorCtr="0"/>
        <a:lstStyle/>
        <a:p>
          <a:pPr algn="ctr"/>
          <a:r>
            <a:rPr lang="en-US" sz="1300" b="1">
              <a:solidFill>
                <a:sysClr val="windowText" lastClr="000000"/>
              </a:solidFill>
            </a:rPr>
            <a:t>Definitions</a:t>
          </a:r>
        </a:p>
      </xdr:txBody>
    </xdr:sp>
    <xdr:clientData/>
  </xdr:twoCellAnchor>
  <xdr:twoCellAnchor editAs="absolute">
    <xdr:from>
      <xdr:col>12</xdr:col>
      <xdr:colOff>452967</xdr:colOff>
      <xdr:row>0</xdr:row>
      <xdr:rowOff>38100</xdr:rowOff>
    </xdr:from>
    <xdr:to>
      <xdr:col>15</xdr:col>
      <xdr:colOff>52917</xdr:colOff>
      <xdr:row>0</xdr:row>
      <xdr:rowOff>257175</xdr:rowOff>
    </xdr:to>
    <xdr:sp macro="" textlink="">
      <xdr:nvSpPr>
        <xdr:cNvPr id="4" name="Rectangle: Rounded Corners 3">
          <a:hlinkClick xmlns:r="http://schemas.openxmlformats.org/officeDocument/2006/relationships" r:id="rId3"/>
          <a:extLst>
            <a:ext uri="{FF2B5EF4-FFF2-40B4-BE49-F238E27FC236}">
              <a16:creationId xmlns:a16="http://schemas.microsoft.com/office/drawing/2014/main" id="{2D997BAF-1D79-408C-B381-A016B0EB6738}"/>
            </a:ext>
          </a:extLst>
        </xdr:cNvPr>
        <xdr:cNvSpPr/>
      </xdr:nvSpPr>
      <xdr:spPr>
        <a:xfrm>
          <a:off x="8930217" y="38100"/>
          <a:ext cx="1371600" cy="219075"/>
        </a:xfrm>
        <a:prstGeom prst="roundRect">
          <a:avLst/>
        </a:prstGeom>
        <a:solidFill>
          <a:schemeClr val="accent4">
            <a:lumMod val="60000"/>
            <a:lumOff val="40000"/>
          </a:schemeClr>
        </a:solidFill>
        <a:ln>
          <a:noFill/>
        </a:ln>
        <a:scene3d>
          <a:camera prst="orthographicFront"/>
          <a:lightRig rig="threePt" dir="t"/>
        </a:scene3d>
        <a:sp3d>
          <a:bevelT w="38100" h="38100" prst="angle"/>
        </a:sp3d>
      </xdr:spPr>
      <xdr:style>
        <a:lnRef idx="2">
          <a:schemeClr val="accent5"/>
        </a:lnRef>
        <a:fillRef idx="1">
          <a:schemeClr val="lt1"/>
        </a:fillRef>
        <a:effectRef idx="0">
          <a:schemeClr val="accent5"/>
        </a:effectRef>
        <a:fontRef idx="minor">
          <a:schemeClr val="dk1"/>
        </a:fontRef>
      </xdr:style>
      <xdr:txBody>
        <a:bodyPr vertOverflow="clip" horzOverflow="clip" tIns="0" rtlCol="0" anchor="ctr" anchorCtr="0"/>
        <a:lstStyle/>
        <a:p>
          <a:pPr algn="ctr"/>
          <a:r>
            <a:rPr lang="en-US" sz="1300" b="1">
              <a:solidFill>
                <a:sysClr val="windowText" lastClr="000000"/>
              </a:solidFill>
            </a:rPr>
            <a:t>Full Dashboard</a:t>
          </a:r>
        </a:p>
      </xdr:txBody>
    </xdr:sp>
    <xdr:clientData/>
  </xdr:twoCellAnchor>
  <xdr:twoCellAnchor editAs="absolute">
    <xdr:from>
      <xdr:col>10</xdr:col>
      <xdr:colOff>190500</xdr:colOff>
      <xdr:row>0</xdr:row>
      <xdr:rowOff>38100</xdr:rowOff>
    </xdr:from>
    <xdr:to>
      <xdr:col>12</xdr:col>
      <xdr:colOff>374650</xdr:colOff>
      <xdr:row>0</xdr:row>
      <xdr:rowOff>257175</xdr:rowOff>
    </xdr:to>
    <xdr:sp macro="" textlink="">
      <xdr:nvSpPr>
        <xdr:cNvPr id="5" name="Rectangle: Rounded Corners 4">
          <a:hlinkClick xmlns:r="http://schemas.openxmlformats.org/officeDocument/2006/relationships" r:id="rId4"/>
          <a:extLst>
            <a:ext uri="{FF2B5EF4-FFF2-40B4-BE49-F238E27FC236}">
              <a16:creationId xmlns:a16="http://schemas.microsoft.com/office/drawing/2014/main" id="{411DBDF9-F5BA-4FF7-83BD-278F5D767158}"/>
            </a:ext>
          </a:extLst>
        </xdr:cNvPr>
        <xdr:cNvSpPr/>
      </xdr:nvSpPr>
      <xdr:spPr>
        <a:xfrm>
          <a:off x="7486650" y="38100"/>
          <a:ext cx="1365250" cy="219075"/>
        </a:xfrm>
        <a:prstGeom prst="roundRect">
          <a:avLst/>
        </a:prstGeom>
        <a:solidFill>
          <a:schemeClr val="accent4">
            <a:lumMod val="60000"/>
            <a:lumOff val="40000"/>
          </a:schemeClr>
        </a:solidFill>
        <a:ln>
          <a:noFill/>
        </a:ln>
        <a:scene3d>
          <a:camera prst="orthographicFront"/>
          <a:lightRig rig="threePt" dir="t"/>
        </a:scene3d>
        <a:sp3d>
          <a:bevelT w="38100" h="38100" prst="angle"/>
        </a:sp3d>
      </xdr:spPr>
      <xdr:style>
        <a:lnRef idx="2">
          <a:schemeClr val="accent5"/>
        </a:lnRef>
        <a:fillRef idx="1">
          <a:schemeClr val="lt1"/>
        </a:fillRef>
        <a:effectRef idx="0">
          <a:schemeClr val="accent5"/>
        </a:effectRef>
        <a:fontRef idx="minor">
          <a:schemeClr val="dk1"/>
        </a:fontRef>
      </xdr:style>
      <xdr:txBody>
        <a:bodyPr vertOverflow="clip" horzOverflow="clip" tIns="0" rtlCol="0" anchor="ctr" anchorCtr="0"/>
        <a:lstStyle/>
        <a:p>
          <a:pPr algn="ctr"/>
          <a:r>
            <a:rPr lang="en-US" sz="1300" b="1">
              <a:solidFill>
                <a:sysClr val="windowText" lastClr="000000"/>
              </a:solidFill>
            </a:rPr>
            <a:t>Simple</a:t>
          </a:r>
          <a:r>
            <a:rPr lang="en-US" sz="1300" b="1" baseline="0">
              <a:solidFill>
                <a:sysClr val="windowText" lastClr="000000"/>
              </a:solidFill>
            </a:rPr>
            <a:t> Dash</a:t>
          </a:r>
          <a:endParaRPr lang="en-US" sz="1300" b="1">
            <a:solidFill>
              <a:sysClr val="windowText" lastClr="000000"/>
            </a:solidFill>
          </a:endParaRPr>
        </a:p>
      </xdr:txBody>
    </xdr:sp>
    <xdr:clientData/>
  </xdr:twoCellAnchor>
  <xdr:twoCellAnchor editAs="oneCell">
    <xdr:from>
      <xdr:col>8</xdr:col>
      <xdr:colOff>0</xdr:colOff>
      <xdr:row>6</xdr:row>
      <xdr:rowOff>0</xdr:rowOff>
    </xdr:from>
    <xdr:to>
      <xdr:col>20</xdr:col>
      <xdr:colOff>0</xdr:colOff>
      <xdr:row>25</xdr:row>
      <xdr:rowOff>0</xdr:rowOff>
    </xdr:to>
    <xdr:graphicFrame macro="">
      <xdr:nvGraphicFramePr>
        <xdr:cNvPr id="6" name="Chart 5">
          <a:extLst>
            <a:ext uri="{FF2B5EF4-FFF2-40B4-BE49-F238E27FC236}">
              <a16:creationId xmlns:a16="http://schemas.microsoft.com/office/drawing/2014/main" id="{AE832265-ABC1-4175-BD1B-7878D9E7D8A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oneCellAnchor>
    <xdr:from>
      <xdr:col>8</xdr:col>
      <xdr:colOff>0</xdr:colOff>
      <xdr:row>6</xdr:row>
      <xdr:rowOff>19164</xdr:rowOff>
    </xdr:from>
    <xdr:ext cx="7086600" cy="342786"/>
    <xdr:sp macro="" textlink="$J$4">
      <xdr:nvSpPr>
        <xdr:cNvPr id="7" name="TextBox 6">
          <a:extLst>
            <a:ext uri="{FF2B5EF4-FFF2-40B4-BE49-F238E27FC236}">
              <a16:creationId xmlns:a16="http://schemas.microsoft.com/office/drawing/2014/main" id="{6989C531-7F26-4D3D-A4CD-7D273615A2E5}"/>
            </a:ext>
          </a:extLst>
        </xdr:cNvPr>
        <xdr:cNvSpPr txBox="1"/>
      </xdr:nvSpPr>
      <xdr:spPr>
        <a:xfrm>
          <a:off x="6115050" y="1457439"/>
          <a:ext cx="7086600" cy="342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a:fld id="{5279BF93-DB22-426F-80C0-81C31DE8143D}" type="TxLink">
            <a:rPr lang="en-US" sz="1600" b="0" i="0" u="none" strike="noStrike">
              <a:solidFill>
                <a:schemeClr val="tx1">
                  <a:lumMod val="65000"/>
                  <a:lumOff val="35000"/>
                </a:schemeClr>
              </a:solidFill>
              <a:latin typeface="Calibri"/>
              <a:cs typeface="Calibri"/>
            </a:rPr>
            <a:pPr algn="ctr"/>
            <a:t>Efficiency</a:t>
          </a:fld>
          <a:endParaRPr lang="en-US" sz="1600">
            <a:solidFill>
              <a:schemeClr val="tx1">
                <a:lumMod val="65000"/>
                <a:lumOff val="35000"/>
              </a:schemeClr>
            </a:solidFill>
          </a:endParaRPr>
        </a:p>
      </xdr:txBody>
    </xdr:sp>
    <xdr:clientData/>
  </xdr:oneCellAnchor>
  <xdr:oneCellAnchor>
    <xdr:from>
      <xdr:col>16</xdr:col>
      <xdr:colOff>0</xdr:colOff>
      <xdr:row>6</xdr:row>
      <xdr:rowOff>28575</xdr:rowOff>
    </xdr:from>
    <xdr:ext cx="2362200" cy="264560"/>
    <xdr:sp macro="" textlink="$J$5">
      <xdr:nvSpPr>
        <xdr:cNvPr id="8" name="TextBox 7">
          <a:extLst>
            <a:ext uri="{FF2B5EF4-FFF2-40B4-BE49-F238E27FC236}">
              <a16:creationId xmlns:a16="http://schemas.microsoft.com/office/drawing/2014/main" id="{04B18DD4-0870-480A-BFF0-6E03018F6AF7}"/>
            </a:ext>
          </a:extLst>
        </xdr:cNvPr>
        <xdr:cNvSpPr txBox="1"/>
      </xdr:nvSpPr>
      <xdr:spPr>
        <a:xfrm>
          <a:off x="10839450" y="1466850"/>
          <a:ext cx="2362200"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r"/>
          <a:fld id="{DE989FED-B842-487D-8D2A-61FFE6FA78DA}" type="TxLink">
            <a:rPr lang="en-US" sz="1100" b="0" i="1" u="none" strike="noStrike">
              <a:solidFill>
                <a:schemeClr val="tx1">
                  <a:lumMod val="65000"/>
                  <a:lumOff val="35000"/>
                </a:schemeClr>
              </a:solidFill>
              <a:latin typeface="Calibri"/>
              <a:cs typeface="Calibri"/>
            </a:rPr>
            <a:pPr algn="r"/>
            <a:t>Round Robin</a:t>
          </a:fld>
          <a:endParaRPr lang="en-US" sz="1100" i="1">
            <a:solidFill>
              <a:schemeClr val="tx1">
                <a:lumMod val="65000"/>
                <a:lumOff val="35000"/>
              </a:schemeClr>
            </a:solidFill>
          </a:endParaRPr>
        </a:p>
      </xdr:txBody>
    </xdr:sp>
    <xdr:clientData/>
  </xdr:oneCellAnchor>
  <xdr:twoCellAnchor editAs="oneCell">
    <xdr:from>
      <xdr:col>14</xdr:col>
      <xdr:colOff>0</xdr:colOff>
      <xdr:row>45</xdr:row>
      <xdr:rowOff>0</xdr:rowOff>
    </xdr:from>
    <xdr:to>
      <xdr:col>20</xdr:col>
      <xdr:colOff>0</xdr:colOff>
      <xdr:row>56</xdr:row>
      <xdr:rowOff>0</xdr:rowOff>
    </xdr:to>
    <xdr:graphicFrame macro="">
      <xdr:nvGraphicFramePr>
        <xdr:cNvPr id="9" name="Chart 8">
          <a:extLst>
            <a:ext uri="{FF2B5EF4-FFF2-40B4-BE49-F238E27FC236}">
              <a16:creationId xmlns:a16="http://schemas.microsoft.com/office/drawing/2014/main" id="{65E7DCEA-CB6B-4ACC-ABE5-955B227297B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editAs="oneCell">
    <xdr:from>
      <xdr:col>14</xdr:col>
      <xdr:colOff>0</xdr:colOff>
      <xdr:row>35</xdr:row>
      <xdr:rowOff>0</xdr:rowOff>
    </xdr:from>
    <xdr:to>
      <xdr:col>20</xdr:col>
      <xdr:colOff>0</xdr:colOff>
      <xdr:row>45</xdr:row>
      <xdr:rowOff>0</xdr:rowOff>
    </xdr:to>
    <xdr:graphicFrame macro="">
      <xdr:nvGraphicFramePr>
        <xdr:cNvPr id="10" name="Chart 9">
          <a:extLst>
            <a:ext uri="{FF2B5EF4-FFF2-40B4-BE49-F238E27FC236}">
              <a16:creationId xmlns:a16="http://schemas.microsoft.com/office/drawing/2014/main" id="{4BCED9A2-E210-4810-BCE6-7C243B77B47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8</xdr:col>
      <xdr:colOff>1</xdr:colOff>
      <xdr:row>45</xdr:row>
      <xdr:rowOff>0</xdr:rowOff>
    </xdr:from>
    <xdr:to>
      <xdr:col>14</xdr:col>
      <xdr:colOff>0</xdr:colOff>
      <xdr:row>56</xdr:row>
      <xdr:rowOff>0</xdr:rowOff>
    </xdr:to>
    <xdr:graphicFrame macro="">
      <xdr:nvGraphicFramePr>
        <xdr:cNvPr id="11" name="Chart 10">
          <a:extLst>
            <a:ext uri="{FF2B5EF4-FFF2-40B4-BE49-F238E27FC236}">
              <a16:creationId xmlns:a16="http://schemas.microsoft.com/office/drawing/2014/main" id="{4CA3732F-65BB-4905-8B61-DFDA55FBD97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editAs="oneCell">
    <xdr:from>
      <xdr:col>8</xdr:col>
      <xdr:colOff>0</xdr:colOff>
      <xdr:row>35</xdr:row>
      <xdr:rowOff>0</xdr:rowOff>
    </xdr:from>
    <xdr:to>
      <xdr:col>14</xdr:col>
      <xdr:colOff>0</xdr:colOff>
      <xdr:row>45</xdr:row>
      <xdr:rowOff>0</xdr:rowOff>
    </xdr:to>
    <xdr:graphicFrame macro="">
      <xdr:nvGraphicFramePr>
        <xdr:cNvPr id="12" name="Chart 11">
          <a:extLst>
            <a:ext uri="{FF2B5EF4-FFF2-40B4-BE49-F238E27FC236}">
              <a16:creationId xmlns:a16="http://schemas.microsoft.com/office/drawing/2014/main" id="{E9A18914-C69D-484E-AC1E-D7AF3AD7B64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oneCellAnchor>
    <xdr:from>
      <xdr:col>8</xdr:col>
      <xdr:colOff>19050</xdr:colOff>
      <xdr:row>35</xdr:row>
      <xdr:rowOff>19050</xdr:rowOff>
    </xdr:from>
    <xdr:ext cx="3524250" cy="264560"/>
    <xdr:sp macro="" textlink="$B$3">
      <xdr:nvSpPr>
        <xdr:cNvPr id="13" name="TextBox 12">
          <a:extLst>
            <a:ext uri="{FF2B5EF4-FFF2-40B4-BE49-F238E27FC236}">
              <a16:creationId xmlns:a16="http://schemas.microsoft.com/office/drawing/2014/main" id="{F6F25AE3-7D99-40BF-BB2A-0798938D5E59}"/>
            </a:ext>
          </a:extLst>
        </xdr:cNvPr>
        <xdr:cNvSpPr txBox="1"/>
      </xdr:nvSpPr>
      <xdr:spPr>
        <a:xfrm>
          <a:off x="6134100" y="6981825"/>
          <a:ext cx="3524250"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a:fld id="{AAE83E08-094B-4497-ADA6-A1BD0E4A7BA5}" type="TxLink">
            <a:rPr lang="en-US" sz="1100" b="0" i="0" u="none" strike="noStrike">
              <a:solidFill>
                <a:schemeClr val="tx1">
                  <a:lumMod val="65000"/>
                  <a:lumOff val="35000"/>
                </a:schemeClr>
              </a:solidFill>
              <a:latin typeface="Calibri"/>
              <a:cs typeface="Calibri"/>
            </a:rPr>
            <a:pPr algn="ctr"/>
            <a:t>Round Robin</a:t>
          </a:fld>
          <a:endParaRPr lang="en-US" sz="1400" b="0">
            <a:solidFill>
              <a:schemeClr val="tx1">
                <a:lumMod val="65000"/>
                <a:lumOff val="35000"/>
              </a:schemeClr>
            </a:solidFill>
          </a:endParaRPr>
        </a:p>
      </xdr:txBody>
    </xdr:sp>
    <xdr:clientData/>
  </xdr:oneCellAnchor>
  <xdr:oneCellAnchor>
    <xdr:from>
      <xdr:col>14</xdr:col>
      <xdr:colOff>0</xdr:colOff>
      <xdr:row>35</xdr:row>
      <xdr:rowOff>19050</xdr:rowOff>
    </xdr:from>
    <xdr:ext cx="3543300" cy="264560"/>
    <xdr:sp macro="" textlink="$C$3">
      <xdr:nvSpPr>
        <xdr:cNvPr id="14" name="TextBox 13">
          <a:extLst>
            <a:ext uri="{FF2B5EF4-FFF2-40B4-BE49-F238E27FC236}">
              <a16:creationId xmlns:a16="http://schemas.microsoft.com/office/drawing/2014/main" id="{A8475B07-96AF-4E69-B7A4-8DF2243AF8CE}"/>
            </a:ext>
          </a:extLst>
        </xdr:cNvPr>
        <xdr:cNvSpPr txBox="1"/>
      </xdr:nvSpPr>
      <xdr:spPr>
        <a:xfrm>
          <a:off x="9658350" y="6981825"/>
          <a:ext cx="3543300"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a:fld id="{6B0ED1E6-2D90-4BCB-B7A5-574F046A9E88}" type="TxLink">
            <a:rPr lang="en-US" sz="1100" b="0" i="0" u="none" strike="noStrike">
              <a:solidFill>
                <a:schemeClr val="tx1">
                  <a:lumMod val="65000"/>
                  <a:lumOff val="35000"/>
                </a:schemeClr>
              </a:solidFill>
              <a:latin typeface="Calibri"/>
              <a:cs typeface="Calibri"/>
            </a:rPr>
            <a:pPr algn="ctr"/>
            <a:t>EMR Metrics</a:t>
          </a:fld>
          <a:endParaRPr lang="en-US" sz="1400">
            <a:solidFill>
              <a:schemeClr val="tx1">
                <a:lumMod val="65000"/>
                <a:lumOff val="35000"/>
              </a:schemeClr>
            </a:solidFill>
          </a:endParaRPr>
        </a:p>
      </xdr:txBody>
    </xdr:sp>
    <xdr:clientData/>
  </xdr:oneCellAnchor>
  <xdr:oneCellAnchor>
    <xdr:from>
      <xdr:col>8</xdr:col>
      <xdr:colOff>19050</xdr:colOff>
      <xdr:row>45</xdr:row>
      <xdr:rowOff>21879</xdr:rowOff>
    </xdr:from>
    <xdr:ext cx="3524250" cy="264560"/>
    <xdr:sp macro="" textlink="$D$3">
      <xdr:nvSpPr>
        <xdr:cNvPr id="15" name="TextBox 14">
          <a:extLst>
            <a:ext uri="{FF2B5EF4-FFF2-40B4-BE49-F238E27FC236}">
              <a16:creationId xmlns:a16="http://schemas.microsoft.com/office/drawing/2014/main" id="{44794E0F-5C75-4C38-A79C-098A15023CDE}"/>
            </a:ext>
          </a:extLst>
        </xdr:cNvPr>
        <xdr:cNvSpPr txBox="1"/>
      </xdr:nvSpPr>
      <xdr:spPr>
        <a:xfrm>
          <a:off x="6134100" y="8889654"/>
          <a:ext cx="3524250"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a:fld id="{F2307518-4305-435B-AE57-E3F8C7731505}" type="TxLink">
            <a:rPr lang="en-US" sz="1100" b="0" i="0" u="none" strike="noStrike">
              <a:solidFill>
                <a:schemeClr val="tx1">
                  <a:lumMod val="65000"/>
                  <a:lumOff val="35000"/>
                </a:schemeClr>
              </a:solidFill>
              <a:latin typeface="Calibri"/>
              <a:cs typeface="Calibri"/>
            </a:rPr>
            <a:pPr algn="ctr"/>
            <a:t>Change Idea 3</a:t>
          </a:fld>
          <a:endParaRPr lang="en-US" sz="1400">
            <a:solidFill>
              <a:schemeClr val="tx1">
                <a:lumMod val="65000"/>
                <a:lumOff val="35000"/>
              </a:schemeClr>
            </a:solidFill>
          </a:endParaRPr>
        </a:p>
      </xdr:txBody>
    </xdr:sp>
    <xdr:clientData/>
  </xdr:oneCellAnchor>
  <xdr:oneCellAnchor>
    <xdr:from>
      <xdr:col>14</xdr:col>
      <xdr:colOff>0</xdr:colOff>
      <xdr:row>45</xdr:row>
      <xdr:rowOff>19050</xdr:rowOff>
    </xdr:from>
    <xdr:ext cx="3543300" cy="264560"/>
    <xdr:sp macro="" textlink="$E$3">
      <xdr:nvSpPr>
        <xdr:cNvPr id="16" name="TextBox 15">
          <a:extLst>
            <a:ext uri="{FF2B5EF4-FFF2-40B4-BE49-F238E27FC236}">
              <a16:creationId xmlns:a16="http://schemas.microsoft.com/office/drawing/2014/main" id="{9CB06B71-F807-4C3A-BDAF-9355C25CBF8A}"/>
            </a:ext>
          </a:extLst>
        </xdr:cNvPr>
        <xdr:cNvSpPr txBox="1"/>
      </xdr:nvSpPr>
      <xdr:spPr>
        <a:xfrm>
          <a:off x="9658350" y="8886825"/>
          <a:ext cx="3543300"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a:fld id="{6208F5EC-9208-44FA-B6D0-280F333A7A14}" type="TxLink">
            <a:rPr lang="en-US" sz="1100" b="0" i="0" u="none" strike="noStrike">
              <a:solidFill>
                <a:schemeClr val="tx1">
                  <a:lumMod val="65000"/>
                  <a:lumOff val="35000"/>
                </a:schemeClr>
              </a:solidFill>
              <a:latin typeface="Calibri"/>
              <a:cs typeface="Calibri"/>
            </a:rPr>
            <a:pPr algn="ctr"/>
            <a:t>Change Idea 4</a:t>
          </a:fld>
          <a:endParaRPr lang="en-US" sz="1400">
            <a:solidFill>
              <a:schemeClr val="tx1">
                <a:lumMod val="65000"/>
                <a:lumOff val="35000"/>
              </a:schemeClr>
            </a:solidFill>
          </a:endParaRPr>
        </a:p>
      </xdr:txBody>
    </xdr:sp>
    <xdr:clientData/>
  </xdr:oneCellAnchor>
</xdr:wsDr>
</file>

<file path=xl/drawings/drawing10.xml><?xml version="1.0" encoding="utf-8"?>
<xdr:wsDr xmlns:xdr="http://schemas.openxmlformats.org/drawingml/2006/spreadsheetDrawing" xmlns:a="http://schemas.openxmlformats.org/drawingml/2006/main">
  <xdr:twoCellAnchor editAs="absolute">
    <xdr:from>
      <xdr:col>17</xdr:col>
      <xdr:colOff>400050</xdr:colOff>
      <xdr:row>0</xdr:row>
      <xdr:rowOff>38100</xdr:rowOff>
    </xdr:from>
    <xdr:to>
      <xdr:col>20</xdr:col>
      <xdr:colOff>0</xdr:colOff>
      <xdr:row>0</xdr:row>
      <xdr:rowOff>257175</xdr:rowOff>
    </xdr:to>
    <xdr:sp macro="" textlink="">
      <xdr:nvSpPr>
        <xdr:cNvPr id="2" name="Rectangle: Rounded Corners 1">
          <a:hlinkClick xmlns:r="http://schemas.openxmlformats.org/officeDocument/2006/relationships" r:id="rId1"/>
          <a:extLst>
            <a:ext uri="{FF2B5EF4-FFF2-40B4-BE49-F238E27FC236}">
              <a16:creationId xmlns:a16="http://schemas.microsoft.com/office/drawing/2014/main" id="{DF1FFA72-FB64-457C-A69B-FB0E631B92E2}"/>
            </a:ext>
          </a:extLst>
        </xdr:cNvPr>
        <xdr:cNvSpPr/>
      </xdr:nvSpPr>
      <xdr:spPr>
        <a:xfrm>
          <a:off x="11830050" y="38100"/>
          <a:ext cx="1371600" cy="219075"/>
        </a:xfrm>
        <a:prstGeom prst="roundRect">
          <a:avLst/>
        </a:prstGeom>
        <a:solidFill>
          <a:sysClr val="window" lastClr="FFFFFF"/>
        </a:solidFill>
        <a:ln>
          <a:solidFill>
            <a:schemeClr val="bg1">
              <a:lumMod val="75000"/>
            </a:schemeClr>
          </a:solidFill>
        </a:ln>
        <a:scene3d>
          <a:camera prst="orthographicFront"/>
          <a:lightRig rig="threePt" dir="t"/>
        </a:scene3d>
        <a:sp3d>
          <a:bevelT w="38100" h="38100" prst="angle"/>
        </a:sp3d>
      </xdr:spPr>
      <xdr:style>
        <a:lnRef idx="2">
          <a:schemeClr val="accent5"/>
        </a:lnRef>
        <a:fillRef idx="1">
          <a:schemeClr val="lt1"/>
        </a:fillRef>
        <a:effectRef idx="0">
          <a:schemeClr val="accent5"/>
        </a:effectRef>
        <a:fontRef idx="minor">
          <a:schemeClr val="dk1"/>
        </a:fontRef>
      </xdr:style>
      <xdr:txBody>
        <a:bodyPr vertOverflow="clip" horzOverflow="clip" tIns="0" rtlCol="0" anchor="ctr" anchorCtr="0"/>
        <a:lstStyle/>
        <a:p>
          <a:pPr algn="ctr"/>
          <a:r>
            <a:rPr lang="en-US" sz="1300" b="1">
              <a:solidFill>
                <a:sysClr val="windowText" lastClr="000000"/>
              </a:solidFill>
            </a:rPr>
            <a:t>Run Chart Rules</a:t>
          </a:r>
        </a:p>
      </xdr:txBody>
    </xdr:sp>
    <xdr:clientData/>
  </xdr:twoCellAnchor>
  <xdr:twoCellAnchor editAs="absolute">
    <xdr:from>
      <xdr:col>15</xdr:col>
      <xdr:colOff>131234</xdr:colOff>
      <xdr:row>0</xdr:row>
      <xdr:rowOff>38100</xdr:rowOff>
    </xdr:from>
    <xdr:to>
      <xdr:col>17</xdr:col>
      <xdr:colOff>321734</xdr:colOff>
      <xdr:row>0</xdr:row>
      <xdr:rowOff>257175</xdr:rowOff>
    </xdr:to>
    <xdr:sp macro="" textlink="">
      <xdr:nvSpPr>
        <xdr:cNvPr id="3" name="Rectangle: Rounded Corners 2">
          <a:hlinkClick xmlns:r="http://schemas.openxmlformats.org/officeDocument/2006/relationships" r:id="rId2"/>
          <a:extLst>
            <a:ext uri="{FF2B5EF4-FFF2-40B4-BE49-F238E27FC236}">
              <a16:creationId xmlns:a16="http://schemas.microsoft.com/office/drawing/2014/main" id="{D8AFB500-1870-447C-B085-4C778DD75FA5}"/>
            </a:ext>
          </a:extLst>
        </xdr:cNvPr>
        <xdr:cNvSpPr/>
      </xdr:nvSpPr>
      <xdr:spPr>
        <a:xfrm>
          <a:off x="10380134" y="38100"/>
          <a:ext cx="1371600" cy="219075"/>
        </a:xfrm>
        <a:prstGeom prst="roundRect">
          <a:avLst/>
        </a:prstGeom>
        <a:solidFill>
          <a:sysClr val="window" lastClr="FFFFFF"/>
        </a:solidFill>
        <a:ln>
          <a:solidFill>
            <a:schemeClr val="bg1">
              <a:lumMod val="75000"/>
            </a:schemeClr>
          </a:solidFill>
        </a:ln>
        <a:scene3d>
          <a:camera prst="orthographicFront"/>
          <a:lightRig rig="threePt" dir="t"/>
        </a:scene3d>
        <a:sp3d>
          <a:bevelT w="38100" h="38100" prst="angle"/>
        </a:sp3d>
      </xdr:spPr>
      <xdr:style>
        <a:lnRef idx="2">
          <a:schemeClr val="accent5"/>
        </a:lnRef>
        <a:fillRef idx="1">
          <a:schemeClr val="lt1"/>
        </a:fillRef>
        <a:effectRef idx="0">
          <a:schemeClr val="accent5"/>
        </a:effectRef>
        <a:fontRef idx="minor">
          <a:schemeClr val="dk1"/>
        </a:fontRef>
      </xdr:style>
      <xdr:txBody>
        <a:bodyPr vertOverflow="clip" horzOverflow="clip" tIns="0" rtlCol="0" anchor="ctr" anchorCtr="0"/>
        <a:lstStyle/>
        <a:p>
          <a:pPr algn="ctr"/>
          <a:r>
            <a:rPr lang="en-US" sz="1300" b="1">
              <a:solidFill>
                <a:sysClr val="windowText" lastClr="000000"/>
              </a:solidFill>
            </a:rPr>
            <a:t>Definitions</a:t>
          </a:r>
        </a:p>
      </xdr:txBody>
    </xdr:sp>
    <xdr:clientData/>
  </xdr:twoCellAnchor>
  <xdr:twoCellAnchor editAs="absolute">
    <xdr:from>
      <xdr:col>12</xdr:col>
      <xdr:colOff>452967</xdr:colOff>
      <xdr:row>0</xdr:row>
      <xdr:rowOff>38100</xdr:rowOff>
    </xdr:from>
    <xdr:to>
      <xdr:col>15</xdr:col>
      <xdr:colOff>52917</xdr:colOff>
      <xdr:row>0</xdr:row>
      <xdr:rowOff>257175</xdr:rowOff>
    </xdr:to>
    <xdr:sp macro="" textlink="">
      <xdr:nvSpPr>
        <xdr:cNvPr id="4" name="Rectangle: Rounded Corners 3">
          <a:hlinkClick xmlns:r="http://schemas.openxmlformats.org/officeDocument/2006/relationships" r:id="rId3"/>
          <a:extLst>
            <a:ext uri="{FF2B5EF4-FFF2-40B4-BE49-F238E27FC236}">
              <a16:creationId xmlns:a16="http://schemas.microsoft.com/office/drawing/2014/main" id="{E2B4A37B-BBC2-4A8E-B22C-6900B54386EA}"/>
            </a:ext>
          </a:extLst>
        </xdr:cNvPr>
        <xdr:cNvSpPr/>
      </xdr:nvSpPr>
      <xdr:spPr>
        <a:xfrm>
          <a:off x="8930217" y="38100"/>
          <a:ext cx="1371600" cy="219075"/>
        </a:xfrm>
        <a:prstGeom prst="roundRect">
          <a:avLst/>
        </a:prstGeom>
        <a:solidFill>
          <a:schemeClr val="accent4">
            <a:lumMod val="60000"/>
            <a:lumOff val="40000"/>
          </a:schemeClr>
        </a:solidFill>
        <a:ln>
          <a:noFill/>
        </a:ln>
        <a:scene3d>
          <a:camera prst="orthographicFront"/>
          <a:lightRig rig="threePt" dir="t"/>
        </a:scene3d>
        <a:sp3d>
          <a:bevelT w="38100" h="38100" prst="angle"/>
        </a:sp3d>
      </xdr:spPr>
      <xdr:style>
        <a:lnRef idx="2">
          <a:schemeClr val="accent5"/>
        </a:lnRef>
        <a:fillRef idx="1">
          <a:schemeClr val="lt1"/>
        </a:fillRef>
        <a:effectRef idx="0">
          <a:schemeClr val="accent5"/>
        </a:effectRef>
        <a:fontRef idx="minor">
          <a:schemeClr val="dk1"/>
        </a:fontRef>
      </xdr:style>
      <xdr:txBody>
        <a:bodyPr vertOverflow="clip" horzOverflow="clip" tIns="0" rtlCol="0" anchor="ctr" anchorCtr="0"/>
        <a:lstStyle/>
        <a:p>
          <a:pPr algn="ctr"/>
          <a:r>
            <a:rPr lang="en-US" sz="1300" b="1">
              <a:solidFill>
                <a:sysClr val="windowText" lastClr="000000"/>
              </a:solidFill>
            </a:rPr>
            <a:t>Full Dashboard</a:t>
          </a:r>
        </a:p>
      </xdr:txBody>
    </xdr:sp>
    <xdr:clientData/>
  </xdr:twoCellAnchor>
  <xdr:twoCellAnchor editAs="absolute">
    <xdr:from>
      <xdr:col>10</xdr:col>
      <xdr:colOff>190500</xdr:colOff>
      <xdr:row>0</xdr:row>
      <xdr:rowOff>38100</xdr:rowOff>
    </xdr:from>
    <xdr:to>
      <xdr:col>12</xdr:col>
      <xdr:colOff>374650</xdr:colOff>
      <xdr:row>0</xdr:row>
      <xdr:rowOff>257175</xdr:rowOff>
    </xdr:to>
    <xdr:sp macro="" textlink="">
      <xdr:nvSpPr>
        <xdr:cNvPr id="5" name="Rectangle: Rounded Corners 4">
          <a:hlinkClick xmlns:r="http://schemas.openxmlformats.org/officeDocument/2006/relationships" r:id="rId4"/>
          <a:extLst>
            <a:ext uri="{FF2B5EF4-FFF2-40B4-BE49-F238E27FC236}">
              <a16:creationId xmlns:a16="http://schemas.microsoft.com/office/drawing/2014/main" id="{4FC9C0B7-1654-40B2-93BE-89EC3ECF91AB}"/>
            </a:ext>
          </a:extLst>
        </xdr:cNvPr>
        <xdr:cNvSpPr/>
      </xdr:nvSpPr>
      <xdr:spPr>
        <a:xfrm>
          <a:off x="7486650" y="38100"/>
          <a:ext cx="1365250" cy="219075"/>
        </a:xfrm>
        <a:prstGeom prst="roundRect">
          <a:avLst/>
        </a:prstGeom>
        <a:solidFill>
          <a:schemeClr val="accent4">
            <a:lumMod val="60000"/>
            <a:lumOff val="40000"/>
          </a:schemeClr>
        </a:solidFill>
        <a:ln>
          <a:noFill/>
        </a:ln>
        <a:scene3d>
          <a:camera prst="orthographicFront"/>
          <a:lightRig rig="threePt" dir="t"/>
        </a:scene3d>
        <a:sp3d>
          <a:bevelT w="38100" h="38100" prst="angle"/>
        </a:sp3d>
      </xdr:spPr>
      <xdr:style>
        <a:lnRef idx="2">
          <a:schemeClr val="accent5"/>
        </a:lnRef>
        <a:fillRef idx="1">
          <a:schemeClr val="lt1"/>
        </a:fillRef>
        <a:effectRef idx="0">
          <a:schemeClr val="accent5"/>
        </a:effectRef>
        <a:fontRef idx="minor">
          <a:schemeClr val="dk1"/>
        </a:fontRef>
      </xdr:style>
      <xdr:txBody>
        <a:bodyPr vertOverflow="clip" horzOverflow="clip" tIns="0" rtlCol="0" anchor="ctr" anchorCtr="0"/>
        <a:lstStyle/>
        <a:p>
          <a:pPr algn="ctr"/>
          <a:r>
            <a:rPr lang="en-US" sz="1300" b="1">
              <a:solidFill>
                <a:sysClr val="windowText" lastClr="000000"/>
              </a:solidFill>
            </a:rPr>
            <a:t>Simple</a:t>
          </a:r>
          <a:r>
            <a:rPr lang="en-US" sz="1300" b="1" baseline="0">
              <a:solidFill>
                <a:sysClr val="windowText" lastClr="000000"/>
              </a:solidFill>
            </a:rPr>
            <a:t> Dash</a:t>
          </a:r>
          <a:endParaRPr lang="en-US" sz="1300" b="1">
            <a:solidFill>
              <a:sysClr val="windowText" lastClr="000000"/>
            </a:solidFill>
          </a:endParaRPr>
        </a:p>
      </xdr:txBody>
    </xdr:sp>
    <xdr:clientData/>
  </xdr:twoCellAnchor>
  <xdr:twoCellAnchor editAs="oneCell">
    <xdr:from>
      <xdr:col>8</xdr:col>
      <xdr:colOff>0</xdr:colOff>
      <xdr:row>6</xdr:row>
      <xdr:rowOff>0</xdr:rowOff>
    </xdr:from>
    <xdr:to>
      <xdr:col>20</xdr:col>
      <xdr:colOff>0</xdr:colOff>
      <xdr:row>25</xdr:row>
      <xdr:rowOff>0</xdr:rowOff>
    </xdr:to>
    <xdr:graphicFrame macro="">
      <xdr:nvGraphicFramePr>
        <xdr:cNvPr id="6" name="Chart 5">
          <a:extLst>
            <a:ext uri="{FF2B5EF4-FFF2-40B4-BE49-F238E27FC236}">
              <a16:creationId xmlns:a16="http://schemas.microsoft.com/office/drawing/2014/main" id="{FDA7064C-8DF7-4C4D-AE86-02E2FA23509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oneCellAnchor>
    <xdr:from>
      <xdr:col>8</xdr:col>
      <xdr:colOff>0</xdr:colOff>
      <xdr:row>6</xdr:row>
      <xdr:rowOff>19164</xdr:rowOff>
    </xdr:from>
    <xdr:ext cx="7086600" cy="342786"/>
    <xdr:sp macro="" textlink="$J$4">
      <xdr:nvSpPr>
        <xdr:cNvPr id="7" name="TextBox 6">
          <a:extLst>
            <a:ext uri="{FF2B5EF4-FFF2-40B4-BE49-F238E27FC236}">
              <a16:creationId xmlns:a16="http://schemas.microsoft.com/office/drawing/2014/main" id="{AADD6DC6-6C80-4214-BE3D-37C834028F83}"/>
            </a:ext>
          </a:extLst>
        </xdr:cNvPr>
        <xdr:cNvSpPr txBox="1"/>
      </xdr:nvSpPr>
      <xdr:spPr>
        <a:xfrm>
          <a:off x="6115050" y="1647939"/>
          <a:ext cx="7086600" cy="342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a:fld id="{5279BF93-DB22-426F-80C0-81C31DE8143D}" type="TxLink">
            <a:rPr lang="en-US" sz="1600" b="0" i="0" u="none" strike="noStrike">
              <a:solidFill>
                <a:schemeClr val="tx1">
                  <a:lumMod val="65000"/>
                  <a:lumOff val="35000"/>
                </a:schemeClr>
              </a:solidFill>
              <a:latin typeface="Calibri"/>
              <a:cs typeface="Calibri"/>
            </a:rPr>
            <a:pPr algn="ctr"/>
            <a:t>Sustainability</a:t>
          </a:fld>
          <a:endParaRPr lang="en-US" sz="1600">
            <a:solidFill>
              <a:schemeClr val="tx1">
                <a:lumMod val="65000"/>
                <a:lumOff val="35000"/>
              </a:schemeClr>
            </a:solidFill>
          </a:endParaRPr>
        </a:p>
      </xdr:txBody>
    </xdr:sp>
    <xdr:clientData/>
  </xdr:oneCellAnchor>
  <xdr:oneCellAnchor>
    <xdr:from>
      <xdr:col>16</xdr:col>
      <xdr:colOff>0</xdr:colOff>
      <xdr:row>6</xdr:row>
      <xdr:rowOff>28575</xdr:rowOff>
    </xdr:from>
    <xdr:ext cx="2362200" cy="264560"/>
    <xdr:sp macro="" textlink="$J$5">
      <xdr:nvSpPr>
        <xdr:cNvPr id="8" name="TextBox 7">
          <a:extLst>
            <a:ext uri="{FF2B5EF4-FFF2-40B4-BE49-F238E27FC236}">
              <a16:creationId xmlns:a16="http://schemas.microsoft.com/office/drawing/2014/main" id="{F82801CE-7B6D-4D30-B670-B9DB9EC57D8F}"/>
            </a:ext>
          </a:extLst>
        </xdr:cNvPr>
        <xdr:cNvSpPr txBox="1"/>
      </xdr:nvSpPr>
      <xdr:spPr>
        <a:xfrm>
          <a:off x="10839450" y="1657350"/>
          <a:ext cx="2362200"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r"/>
          <a:fld id="{DE989FED-B842-487D-8D2A-61FFE6FA78DA}" type="TxLink">
            <a:rPr lang="en-US" sz="1100" b="0" i="1" u="none" strike="noStrike">
              <a:solidFill>
                <a:schemeClr val="tx1">
                  <a:lumMod val="65000"/>
                  <a:lumOff val="35000"/>
                </a:schemeClr>
              </a:solidFill>
              <a:latin typeface="Calibri"/>
              <a:cs typeface="Calibri"/>
            </a:rPr>
            <a:pPr algn="r"/>
            <a:t>Financial Sustainability Tracking</a:t>
          </a:fld>
          <a:endParaRPr lang="en-US" sz="1100" i="1">
            <a:solidFill>
              <a:schemeClr val="tx1">
                <a:lumMod val="65000"/>
                <a:lumOff val="35000"/>
              </a:schemeClr>
            </a:solidFill>
          </a:endParaRPr>
        </a:p>
      </xdr:txBody>
    </xdr:sp>
    <xdr:clientData/>
  </xdr:oneCellAnchor>
  <xdr:twoCellAnchor editAs="oneCell">
    <xdr:from>
      <xdr:col>14</xdr:col>
      <xdr:colOff>0</xdr:colOff>
      <xdr:row>45</xdr:row>
      <xdr:rowOff>0</xdr:rowOff>
    </xdr:from>
    <xdr:to>
      <xdr:col>20</xdr:col>
      <xdr:colOff>0</xdr:colOff>
      <xdr:row>56</xdr:row>
      <xdr:rowOff>0</xdr:rowOff>
    </xdr:to>
    <xdr:graphicFrame macro="">
      <xdr:nvGraphicFramePr>
        <xdr:cNvPr id="9" name="Chart 8">
          <a:extLst>
            <a:ext uri="{FF2B5EF4-FFF2-40B4-BE49-F238E27FC236}">
              <a16:creationId xmlns:a16="http://schemas.microsoft.com/office/drawing/2014/main" id="{E6B0D803-457A-4363-914D-1009428F0FC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editAs="oneCell">
    <xdr:from>
      <xdr:col>14</xdr:col>
      <xdr:colOff>0</xdr:colOff>
      <xdr:row>35</xdr:row>
      <xdr:rowOff>0</xdr:rowOff>
    </xdr:from>
    <xdr:to>
      <xdr:col>20</xdr:col>
      <xdr:colOff>0</xdr:colOff>
      <xdr:row>45</xdr:row>
      <xdr:rowOff>0</xdr:rowOff>
    </xdr:to>
    <xdr:graphicFrame macro="">
      <xdr:nvGraphicFramePr>
        <xdr:cNvPr id="10" name="Chart 9">
          <a:extLst>
            <a:ext uri="{FF2B5EF4-FFF2-40B4-BE49-F238E27FC236}">
              <a16:creationId xmlns:a16="http://schemas.microsoft.com/office/drawing/2014/main" id="{D539845C-9008-4558-AE2B-09B47AE603B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8</xdr:col>
      <xdr:colOff>1</xdr:colOff>
      <xdr:row>45</xdr:row>
      <xdr:rowOff>0</xdr:rowOff>
    </xdr:from>
    <xdr:to>
      <xdr:col>14</xdr:col>
      <xdr:colOff>0</xdr:colOff>
      <xdr:row>56</xdr:row>
      <xdr:rowOff>0</xdr:rowOff>
    </xdr:to>
    <xdr:graphicFrame macro="">
      <xdr:nvGraphicFramePr>
        <xdr:cNvPr id="11" name="Chart 10">
          <a:extLst>
            <a:ext uri="{FF2B5EF4-FFF2-40B4-BE49-F238E27FC236}">
              <a16:creationId xmlns:a16="http://schemas.microsoft.com/office/drawing/2014/main" id="{384DC16A-6BA9-47FD-9381-ABA02B6FD19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editAs="oneCell">
    <xdr:from>
      <xdr:col>8</xdr:col>
      <xdr:colOff>0</xdr:colOff>
      <xdr:row>35</xdr:row>
      <xdr:rowOff>0</xdr:rowOff>
    </xdr:from>
    <xdr:to>
      <xdr:col>14</xdr:col>
      <xdr:colOff>0</xdr:colOff>
      <xdr:row>45</xdr:row>
      <xdr:rowOff>0</xdr:rowOff>
    </xdr:to>
    <xdr:graphicFrame macro="">
      <xdr:nvGraphicFramePr>
        <xdr:cNvPr id="12" name="Chart 11">
          <a:extLst>
            <a:ext uri="{FF2B5EF4-FFF2-40B4-BE49-F238E27FC236}">
              <a16:creationId xmlns:a16="http://schemas.microsoft.com/office/drawing/2014/main" id="{4B70C4F5-9E55-4F4B-BA0F-37C1A1DB596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oneCellAnchor>
    <xdr:from>
      <xdr:col>8</xdr:col>
      <xdr:colOff>19050</xdr:colOff>
      <xdr:row>35</xdr:row>
      <xdr:rowOff>19050</xdr:rowOff>
    </xdr:from>
    <xdr:ext cx="3524250" cy="264560"/>
    <xdr:sp macro="" textlink="$B$3">
      <xdr:nvSpPr>
        <xdr:cNvPr id="13" name="TextBox 12">
          <a:extLst>
            <a:ext uri="{FF2B5EF4-FFF2-40B4-BE49-F238E27FC236}">
              <a16:creationId xmlns:a16="http://schemas.microsoft.com/office/drawing/2014/main" id="{E4F7E2ED-A8B0-418E-87F1-DBF3D3B72037}"/>
            </a:ext>
          </a:extLst>
        </xdr:cNvPr>
        <xdr:cNvSpPr txBox="1"/>
      </xdr:nvSpPr>
      <xdr:spPr>
        <a:xfrm>
          <a:off x="6134100" y="7172325"/>
          <a:ext cx="3524250"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a:fld id="{AAE83E08-094B-4497-ADA6-A1BD0E4A7BA5}" type="TxLink">
            <a:rPr lang="en-US" sz="1100" b="0" i="0" u="none" strike="noStrike">
              <a:solidFill>
                <a:schemeClr val="tx1">
                  <a:lumMod val="65000"/>
                  <a:lumOff val="35000"/>
                </a:schemeClr>
              </a:solidFill>
              <a:latin typeface="Calibri"/>
              <a:cs typeface="Calibri"/>
            </a:rPr>
            <a:pPr algn="ctr"/>
            <a:t>Financial Sustainability Tracking</a:t>
          </a:fld>
          <a:endParaRPr lang="en-US" sz="1400" b="0">
            <a:solidFill>
              <a:schemeClr val="tx1">
                <a:lumMod val="65000"/>
                <a:lumOff val="35000"/>
              </a:schemeClr>
            </a:solidFill>
          </a:endParaRPr>
        </a:p>
      </xdr:txBody>
    </xdr:sp>
    <xdr:clientData/>
  </xdr:oneCellAnchor>
  <xdr:oneCellAnchor>
    <xdr:from>
      <xdr:col>14</xdr:col>
      <xdr:colOff>19050</xdr:colOff>
      <xdr:row>35</xdr:row>
      <xdr:rowOff>19050</xdr:rowOff>
    </xdr:from>
    <xdr:ext cx="3524250" cy="264560"/>
    <xdr:sp macro="" textlink="$C$3">
      <xdr:nvSpPr>
        <xdr:cNvPr id="14" name="TextBox 13">
          <a:extLst>
            <a:ext uri="{FF2B5EF4-FFF2-40B4-BE49-F238E27FC236}">
              <a16:creationId xmlns:a16="http://schemas.microsoft.com/office/drawing/2014/main" id="{16D1BAB4-3D57-48CD-B9EF-E32B7F9AA2EE}"/>
            </a:ext>
          </a:extLst>
        </xdr:cNvPr>
        <xdr:cNvSpPr txBox="1"/>
      </xdr:nvSpPr>
      <xdr:spPr>
        <a:xfrm>
          <a:off x="9677400" y="7172325"/>
          <a:ext cx="3524250"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a:fld id="{6B0ED1E6-2D90-4BCB-B7A5-574F046A9E88}" type="TxLink">
            <a:rPr lang="en-US" sz="1100" b="0" i="0" u="none" strike="noStrike">
              <a:solidFill>
                <a:schemeClr val="tx1">
                  <a:lumMod val="65000"/>
                  <a:lumOff val="35000"/>
                </a:schemeClr>
              </a:solidFill>
              <a:latin typeface="Calibri"/>
              <a:cs typeface="Calibri"/>
            </a:rPr>
            <a:pPr algn="ctr"/>
            <a:t>Feedback Tracking</a:t>
          </a:fld>
          <a:endParaRPr lang="en-US" sz="1400">
            <a:solidFill>
              <a:schemeClr val="tx1">
                <a:lumMod val="65000"/>
                <a:lumOff val="35000"/>
              </a:schemeClr>
            </a:solidFill>
          </a:endParaRPr>
        </a:p>
      </xdr:txBody>
    </xdr:sp>
    <xdr:clientData/>
  </xdr:oneCellAnchor>
  <xdr:oneCellAnchor>
    <xdr:from>
      <xdr:col>8</xdr:col>
      <xdr:colOff>19050</xdr:colOff>
      <xdr:row>45</xdr:row>
      <xdr:rowOff>21879</xdr:rowOff>
    </xdr:from>
    <xdr:ext cx="3524250" cy="264560"/>
    <xdr:sp macro="" textlink="$D$3">
      <xdr:nvSpPr>
        <xdr:cNvPr id="15" name="TextBox 14">
          <a:extLst>
            <a:ext uri="{FF2B5EF4-FFF2-40B4-BE49-F238E27FC236}">
              <a16:creationId xmlns:a16="http://schemas.microsoft.com/office/drawing/2014/main" id="{0AD09B1F-4CB5-4CA5-9A95-85DF8E7D572C}"/>
            </a:ext>
          </a:extLst>
        </xdr:cNvPr>
        <xdr:cNvSpPr txBox="1"/>
      </xdr:nvSpPr>
      <xdr:spPr>
        <a:xfrm>
          <a:off x="6134100" y="9080154"/>
          <a:ext cx="3524250"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a:fld id="{F2307518-4305-435B-AE57-E3F8C7731505}" type="TxLink">
            <a:rPr lang="en-US" sz="1100" b="0" i="0" u="none" strike="noStrike">
              <a:solidFill>
                <a:schemeClr val="tx1">
                  <a:lumMod val="65000"/>
                  <a:lumOff val="35000"/>
                </a:schemeClr>
              </a:solidFill>
              <a:latin typeface="Calibri"/>
              <a:cs typeface="Calibri"/>
            </a:rPr>
            <a:pPr algn="ctr"/>
            <a:t>Change Idea 3</a:t>
          </a:fld>
          <a:endParaRPr lang="en-US" sz="1400">
            <a:solidFill>
              <a:schemeClr val="tx1">
                <a:lumMod val="65000"/>
                <a:lumOff val="35000"/>
              </a:schemeClr>
            </a:solidFill>
          </a:endParaRPr>
        </a:p>
      </xdr:txBody>
    </xdr:sp>
    <xdr:clientData/>
  </xdr:oneCellAnchor>
  <xdr:oneCellAnchor>
    <xdr:from>
      <xdr:col>14</xdr:col>
      <xdr:colOff>0</xdr:colOff>
      <xdr:row>45</xdr:row>
      <xdr:rowOff>19050</xdr:rowOff>
    </xdr:from>
    <xdr:ext cx="3543300" cy="264560"/>
    <xdr:sp macro="" textlink="$E$3">
      <xdr:nvSpPr>
        <xdr:cNvPr id="16" name="TextBox 15">
          <a:extLst>
            <a:ext uri="{FF2B5EF4-FFF2-40B4-BE49-F238E27FC236}">
              <a16:creationId xmlns:a16="http://schemas.microsoft.com/office/drawing/2014/main" id="{331598B2-0872-4E68-B611-A1FFF449EED5}"/>
            </a:ext>
          </a:extLst>
        </xdr:cNvPr>
        <xdr:cNvSpPr txBox="1"/>
      </xdr:nvSpPr>
      <xdr:spPr>
        <a:xfrm>
          <a:off x="9658350" y="9077325"/>
          <a:ext cx="3543300"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a:fld id="{6208F5EC-9208-44FA-B6D0-280F333A7A14}" type="TxLink">
            <a:rPr lang="en-US" sz="1100" b="0" i="0" u="none" strike="noStrike">
              <a:solidFill>
                <a:schemeClr val="tx1">
                  <a:lumMod val="65000"/>
                  <a:lumOff val="35000"/>
                </a:schemeClr>
              </a:solidFill>
              <a:latin typeface="Calibri"/>
              <a:cs typeface="Calibri"/>
            </a:rPr>
            <a:pPr algn="ctr"/>
            <a:t>Change Idea 4</a:t>
          </a:fld>
          <a:endParaRPr lang="en-US" sz="1400">
            <a:solidFill>
              <a:schemeClr val="tx1">
                <a:lumMod val="65000"/>
                <a:lumOff val="35000"/>
              </a:schemeClr>
            </a:solidFill>
          </a:endParaRPr>
        </a:p>
      </xdr:txBody>
    </xdr:sp>
    <xdr:clientData/>
  </xdr:oneCellAnchor>
</xdr:wsDr>
</file>

<file path=xl/drawings/drawing11.xml><?xml version="1.0" encoding="utf-8"?>
<xdr:wsDr xmlns:xdr="http://schemas.openxmlformats.org/drawingml/2006/spreadsheetDrawing" xmlns:a="http://schemas.openxmlformats.org/drawingml/2006/main">
  <xdr:twoCellAnchor editAs="oneCell">
    <xdr:from>
      <xdr:col>4</xdr:col>
      <xdr:colOff>0</xdr:colOff>
      <xdr:row>4</xdr:row>
      <xdr:rowOff>0</xdr:rowOff>
    </xdr:from>
    <xdr:to>
      <xdr:col>16</xdr:col>
      <xdr:colOff>0</xdr:colOff>
      <xdr:row>23</xdr:row>
      <xdr:rowOff>0</xdr:rowOff>
    </xdr:to>
    <xdr:graphicFrame macro="">
      <xdr:nvGraphicFramePr>
        <xdr:cNvPr id="2" name="Chart 1">
          <a:extLst>
            <a:ext uri="{FF2B5EF4-FFF2-40B4-BE49-F238E27FC236}">
              <a16:creationId xmlns:a16="http://schemas.microsoft.com/office/drawing/2014/main" id="{EA0B72CB-3C6A-4707-9E80-EDC98776CDF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oneCellAnchor>
    <xdr:from>
      <xdr:col>4</xdr:col>
      <xdr:colOff>9524</xdr:colOff>
      <xdr:row>4</xdr:row>
      <xdr:rowOff>38214</xdr:rowOff>
    </xdr:from>
    <xdr:ext cx="7077075" cy="342786"/>
    <xdr:sp macro="" textlink="$F$3">
      <xdr:nvSpPr>
        <xdr:cNvPr id="4" name="TextBox 3">
          <a:extLst>
            <a:ext uri="{FF2B5EF4-FFF2-40B4-BE49-F238E27FC236}">
              <a16:creationId xmlns:a16="http://schemas.microsoft.com/office/drawing/2014/main" id="{6CE0F72B-971B-4E87-93FE-494211D751BD}"/>
            </a:ext>
          </a:extLst>
        </xdr:cNvPr>
        <xdr:cNvSpPr txBox="1"/>
      </xdr:nvSpPr>
      <xdr:spPr>
        <a:xfrm>
          <a:off x="2933699" y="1095489"/>
          <a:ext cx="7077075" cy="342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a:fld id="{912A5F8E-31AB-46D8-B614-B061E5FC3790}" type="TxLink">
            <a:rPr lang="en-US" sz="1600" b="0" i="0" u="none" strike="noStrike">
              <a:solidFill>
                <a:schemeClr val="tx1">
                  <a:lumMod val="65000"/>
                  <a:lumOff val="35000"/>
                </a:schemeClr>
              </a:solidFill>
              <a:latin typeface="Calibri"/>
              <a:cs typeface="Calibri"/>
            </a:rPr>
            <a:pPr algn="ctr"/>
            <a:t>Balancing Measure 1</a:t>
          </a:fld>
          <a:endParaRPr lang="en-US" sz="1600" b="0">
            <a:solidFill>
              <a:schemeClr val="tx1">
                <a:lumMod val="65000"/>
                <a:lumOff val="35000"/>
              </a:schemeClr>
            </a:solidFill>
          </a:endParaRPr>
        </a:p>
      </xdr:txBody>
    </xdr:sp>
    <xdr:clientData/>
  </xdr:oneCellAnchor>
  <xdr:twoCellAnchor editAs="absolute">
    <xdr:from>
      <xdr:col>13</xdr:col>
      <xdr:colOff>400050</xdr:colOff>
      <xdr:row>0</xdr:row>
      <xdr:rowOff>38100</xdr:rowOff>
    </xdr:from>
    <xdr:to>
      <xdr:col>16</xdr:col>
      <xdr:colOff>0</xdr:colOff>
      <xdr:row>0</xdr:row>
      <xdr:rowOff>257175</xdr:rowOff>
    </xdr:to>
    <xdr:sp macro="" textlink="">
      <xdr:nvSpPr>
        <xdr:cNvPr id="3" name="Rectangle: Rounded Corners 2">
          <a:hlinkClick xmlns:r="http://schemas.openxmlformats.org/officeDocument/2006/relationships" r:id="rId2"/>
          <a:extLst>
            <a:ext uri="{FF2B5EF4-FFF2-40B4-BE49-F238E27FC236}">
              <a16:creationId xmlns:a16="http://schemas.microsoft.com/office/drawing/2014/main" id="{67508A77-F409-4121-92BC-140E7D09D1BB}"/>
            </a:ext>
          </a:extLst>
        </xdr:cNvPr>
        <xdr:cNvSpPr/>
      </xdr:nvSpPr>
      <xdr:spPr>
        <a:xfrm>
          <a:off x="8639175" y="38100"/>
          <a:ext cx="1371600" cy="219075"/>
        </a:xfrm>
        <a:prstGeom prst="roundRect">
          <a:avLst/>
        </a:prstGeom>
        <a:solidFill>
          <a:sysClr val="window" lastClr="FFFFFF"/>
        </a:solidFill>
        <a:ln>
          <a:solidFill>
            <a:schemeClr val="bg1">
              <a:lumMod val="75000"/>
            </a:schemeClr>
          </a:solidFill>
        </a:ln>
        <a:scene3d>
          <a:camera prst="orthographicFront"/>
          <a:lightRig rig="threePt" dir="t"/>
        </a:scene3d>
        <a:sp3d>
          <a:bevelT w="38100" h="38100" prst="angle"/>
        </a:sp3d>
      </xdr:spPr>
      <xdr:style>
        <a:lnRef idx="2">
          <a:schemeClr val="accent5"/>
        </a:lnRef>
        <a:fillRef idx="1">
          <a:schemeClr val="lt1"/>
        </a:fillRef>
        <a:effectRef idx="0">
          <a:schemeClr val="accent5"/>
        </a:effectRef>
        <a:fontRef idx="minor">
          <a:schemeClr val="dk1"/>
        </a:fontRef>
      </xdr:style>
      <xdr:txBody>
        <a:bodyPr vertOverflow="clip" horzOverflow="clip" tIns="0" rtlCol="0" anchor="ctr" anchorCtr="0"/>
        <a:lstStyle/>
        <a:p>
          <a:pPr algn="ctr"/>
          <a:r>
            <a:rPr lang="en-US" sz="1300" b="1">
              <a:solidFill>
                <a:sysClr val="windowText" lastClr="000000"/>
              </a:solidFill>
            </a:rPr>
            <a:t>Run Chart Rules</a:t>
          </a:r>
        </a:p>
      </xdr:txBody>
    </xdr:sp>
    <xdr:clientData/>
  </xdr:twoCellAnchor>
  <xdr:twoCellAnchor editAs="absolute">
    <xdr:from>
      <xdr:col>11</xdr:col>
      <xdr:colOff>131234</xdr:colOff>
      <xdr:row>0</xdr:row>
      <xdr:rowOff>38100</xdr:rowOff>
    </xdr:from>
    <xdr:to>
      <xdr:col>13</xdr:col>
      <xdr:colOff>321734</xdr:colOff>
      <xdr:row>0</xdr:row>
      <xdr:rowOff>257175</xdr:rowOff>
    </xdr:to>
    <xdr:sp macro="" textlink="">
      <xdr:nvSpPr>
        <xdr:cNvPr id="5" name="Rectangle: Rounded Corners 4">
          <a:hlinkClick xmlns:r="http://schemas.openxmlformats.org/officeDocument/2006/relationships" r:id="rId3"/>
          <a:extLst>
            <a:ext uri="{FF2B5EF4-FFF2-40B4-BE49-F238E27FC236}">
              <a16:creationId xmlns:a16="http://schemas.microsoft.com/office/drawing/2014/main" id="{DC2E06A0-055C-4A94-9AD8-8443603F6477}"/>
            </a:ext>
          </a:extLst>
        </xdr:cNvPr>
        <xdr:cNvSpPr/>
      </xdr:nvSpPr>
      <xdr:spPr>
        <a:xfrm>
          <a:off x="7189259" y="38100"/>
          <a:ext cx="1371600" cy="219075"/>
        </a:xfrm>
        <a:prstGeom prst="roundRect">
          <a:avLst/>
        </a:prstGeom>
        <a:solidFill>
          <a:sysClr val="window" lastClr="FFFFFF"/>
        </a:solidFill>
        <a:ln>
          <a:solidFill>
            <a:schemeClr val="bg1">
              <a:lumMod val="75000"/>
            </a:schemeClr>
          </a:solidFill>
        </a:ln>
        <a:scene3d>
          <a:camera prst="orthographicFront"/>
          <a:lightRig rig="threePt" dir="t"/>
        </a:scene3d>
        <a:sp3d>
          <a:bevelT w="38100" h="38100" prst="angle"/>
        </a:sp3d>
      </xdr:spPr>
      <xdr:style>
        <a:lnRef idx="2">
          <a:schemeClr val="accent5"/>
        </a:lnRef>
        <a:fillRef idx="1">
          <a:schemeClr val="lt1"/>
        </a:fillRef>
        <a:effectRef idx="0">
          <a:schemeClr val="accent5"/>
        </a:effectRef>
        <a:fontRef idx="minor">
          <a:schemeClr val="dk1"/>
        </a:fontRef>
      </xdr:style>
      <xdr:txBody>
        <a:bodyPr vertOverflow="clip" horzOverflow="clip" tIns="0" rtlCol="0" anchor="ctr" anchorCtr="0"/>
        <a:lstStyle/>
        <a:p>
          <a:pPr algn="ctr"/>
          <a:r>
            <a:rPr lang="en-US" sz="1300" b="1">
              <a:solidFill>
                <a:sysClr val="windowText" lastClr="000000"/>
              </a:solidFill>
            </a:rPr>
            <a:t>Definitions</a:t>
          </a:r>
        </a:p>
      </xdr:txBody>
    </xdr:sp>
    <xdr:clientData/>
  </xdr:twoCellAnchor>
  <xdr:twoCellAnchor editAs="absolute">
    <xdr:from>
      <xdr:col>8</xdr:col>
      <xdr:colOff>452967</xdr:colOff>
      <xdr:row>0</xdr:row>
      <xdr:rowOff>38100</xdr:rowOff>
    </xdr:from>
    <xdr:to>
      <xdr:col>11</xdr:col>
      <xdr:colOff>52917</xdr:colOff>
      <xdr:row>0</xdr:row>
      <xdr:rowOff>257175</xdr:rowOff>
    </xdr:to>
    <xdr:sp macro="" textlink="">
      <xdr:nvSpPr>
        <xdr:cNvPr id="6" name="Rectangle: Rounded Corners 5">
          <a:hlinkClick xmlns:r="http://schemas.openxmlformats.org/officeDocument/2006/relationships" r:id="rId4"/>
          <a:extLst>
            <a:ext uri="{FF2B5EF4-FFF2-40B4-BE49-F238E27FC236}">
              <a16:creationId xmlns:a16="http://schemas.microsoft.com/office/drawing/2014/main" id="{899FC7B5-B00A-4637-A5A0-CE82EF23D3F5}"/>
            </a:ext>
          </a:extLst>
        </xdr:cNvPr>
        <xdr:cNvSpPr/>
      </xdr:nvSpPr>
      <xdr:spPr>
        <a:xfrm>
          <a:off x="5739342" y="38100"/>
          <a:ext cx="1371600" cy="219075"/>
        </a:xfrm>
        <a:prstGeom prst="roundRect">
          <a:avLst/>
        </a:prstGeom>
        <a:solidFill>
          <a:schemeClr val="accent4">
            <a:lumMod val="60000"/>
            <a:lumOff val="40000"/>
          </a:schemeClr>
        </a:solidFill>
        <a:ln>
          <a:noFill/>
        </a:ln>
        <a:scene3d>
          <a:camera prst="orthographicFront"/>
          <a:lightRig rig="threePt" dir="t"/>
        </a:scene3d>
        <a:sp3d>
          <a:bevelT w="38100" h="38100" prst="angle"/>
        </a:sp3d>
      </xdr:spPr>
      <xdr:style>
        <a:lnRef idx="2">
          <a:schemeClr val="accent5"/>
        </a:lnRef>
        <a:fillRef idx="1">
          <a:schemeClr val="lt1"/>
        </a:fillRef>
        <a:effectRef idx="0">
          <a:schemeClr val="accent5"/>
        </a:effectRef>
        <a:fontRef idx="minor">
          <a:schemeClr val="dk1"/>
        </a:fontRef>
      </xdr:style>
      <xdr:txBody>
        <a:bodyPr vertOverflow="clip" horzOverflow="clip" tIns="0" rtlCol="0" anchor="ctr" anchorCtr="0"/>
        <a:lstStyle/>
        <a:p>
          <a:pPr algn="ctr"/>
          <a:r>
            <a:rPr lang="en-US" sz="1300" b="1">
              <a:solidFill>
                <a:sysClr val="windowText" lastClr="000000"/>
              </a:solidFill>
            </a:rPr>
            <a:t>Full Dashboard</a:t>
          </a:r>
        </a:p>
      </xdr:txBody>
    </xdr:sp>
    <xdr:clientData/>
  </xdr:twoCellAnchor>
  <xdr:twoCellAnchor editAs="absolute">
    <xdr:from>
      <xdr:col>6</xdr:col>
      <xdr:colOff>190500</xdr:colOff>
      <xdr:row>0</xdr:row>
      <xdr:rowOff>38100</xdr:rowOff>
    </xdr:from>
    <xdr:to>
      <xdr:col>8</xdr:col>
      <xdr:colOff>374650</xdr:colOff>
      <xdr:row>0</xdr:row>
      <xdr:rowOff>257175</xdr:rowOff>
    </xdr:to>
    <xdr:sp macro="" textlink="">
      <xdr:nvSpPr>
        <xdr:cNvPr id="10" name="Rectangle: Rounded Corners 9">
          <a:hlinkClick xmlns:r="http://schemas.openxmlformats.org/officeDocument/2006/relationships" r:id="rId5"/>
          <a:extLst>
            <a:ext uri="{FF2B5EF4-FFF2-40B4-BE49-F238E27FC236}">
              <a16:creationId xmlns:a16="http://schemas.microsoft.com/office/drawing/2014/main" id="{58D0C255-0CED-4312-932E-68B0A5D69EC5}"/>
            </a:ext>
          </a:extLst>
        </xdr:cNvPr>
        <xdr:cNvSpPr/>
      </xdr:nvSpPr>
      <xdr:spPr>
        <a:xfrm>
          <a:off x="4295775" y="38100"/>
          <a:ext cx="1365250" cy="219075"/>
        </a:xfrm>
        <a:prstGeom prst="roundRect">
          <a:avLst/>
        </a:prstGeom>
        <a:solidFill>
          <a:schemeClr val="accent4">
            <a:lumMod val="60000"/>
            <a:lumOff val="40000"/>
          </a:schemeClr>
        </a:solidFill>
        <a:ln>
          <a:noFill/>
        </a:ln>
        <a:scene3d>
          <a:camera prst="orthographicFront"/>
          <a:lightRig rig="threePt" dir="t"/>
        </a:scene3d>
        <a:sp3d>
          <a:bevelT w="38100" h="38100" prst="angle"/>
        </a:sp3d>
      </xdr:spPr>
      <xdr:style>
        <a:lnRef idx="2">
          <a:schemeClr val="accent5"/>
        </a:lnRef>
        <a:fillRef idx="1">
          <a:schemeClr val="lt1"/>
        </a:fillRef>
        <a:effectRef idx="0">
          <a:schemeClr val="accent5"/>
        </a:effectRef>
        <a:fontRef idx="minor">
          <a:schemeClr val="dk1"/>
        </a:fontRef>
      </xdr:style>
      <xdr:txBody>
        <a:bodyPr vertOverflow="clip" horzOverflow="clip" tIns="0" rtlCol="0" anchor="ctr" anchorCtr="0"/>
        <a:lstStyle/>
        <a:p>
          <a:pPr algn="ctr"/>
          <a:r>
            <a:rPr lang="en-US" sz="1300" b="1">
              <a:solidFill>
                <a:sysClr val="windowText" lastClr="000000"/>
              </a:solidFill>
            </a:rPr>
            <a:t>Simple</a:t>
          </a:r>
          <a:r>
            <a:rPr lang="en-US" sz="1300" b="1" baseline="0">
              <a:solidFill>
                <a:sysClr val="windowText" lastClr="000000"/>
              </a:solidFill>
            </a:rPr>
            <a:t> Dash</a:t>
          </a:r>
          <a:endParaRPr lang="en-US" sz="1300" b="1">
            <a:solidFill>
              <a:sysClr val="windowText" lastClr="000000"/>
            </a:solidFill>
          </a:endParaRPr>
        </a:p>
      </xdr:txBody>
    </xdr:sp>
    <xdr:clientData/>
  </xdr:twoCellAnchor>
</xdr:wsDr>
</file>

<file path=xl/drawings/drawing12.xml><?xml version="1.0" encoding="utf-8"?>
<xdr:wsDr xmlns:xdr="http://schemas.openxmlformats.org/drawingml/2006/spreadsheetDrawing" xmlns:a="http://schemas.openxmlformats.org/drawingml/2006/main">
  <xdr:twoCellAnchor editAs="oneCell">
    <xdr:from>
      <xdr:col>4</xdr:col>
      <xdr:colOff>0</xdr:colOff>
      <xdr:row>4</xdr:row>
      <xdr:rowOff>0</xdr:rowOff>
    </xdr:from>
    <xdr:to>
      <xdr:col>16</xdr:col>
      <xdr:colOff>0</xdr:colOff>
      <xdr:row>23</xdr:row>
      <xdr:rowOff>0</xdr:rowOff>
    </xdr:to>
    <xdr:graphicFrame macro="">
      <xdr:nvGraphicFramePr>
        <xdr:cNvPr id="2" name="Chart 1">
          <a:extLst>
            <a:ext uri="{FF2B5EF4-FFF2-40B4-BE49-F238E27FC236}">
              <a16:creationId xmlns:a16="http://schemas.microsoft.com/office/drawing/2014/main" id="{17578769-3041-4393-99B4-3D58B772759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absolute">
    <xdr:from>
      <xdr:col>13</xdr:col>
      <xdr:colOff>400050</xdr:colOff>
      <xdr:row>0</xdr:row>
      <xdr:rowOff>38100</xdr:rowOff>
    </xdr:from>
    <xdr:to>
      <xdr:col>16</xdr:col>
      <xdr:colOff>0</xdr:colOff>
      <xdr:row>0</xdr:row>
      <xdr:rowOff>257175</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4867EA1F-B267-44C8-97CE-C2E18061A41D}"/>
            </a:ext>
          </a:extLst>
        </xdr:cNvPr>
        <xdr:cNvSpPr/>
      </xdr:nvSpPr>
      <xdr:spPr>
        <a:xfrm>
          <a:off x="8639175" y="38100"/>
          <a:ext cx="1371600" cy="219075"/>
        </a:xfrm>
        <a:prstGeom prst="roundRect">
          <a:avLst/>
        </a:prstGeom>
        <a:solidFill>
          <a:sysClr val="window" lastClr="FFFFFF"/>
        </a:solidFill>
        <a:ln>
          <a:solidFill>
            <a:schemeClr val="bg1">
              <a:lumMod val="75000"/>
            </a:schemeClr>
          </a:solidFill>
        </a:ln>
        <a:scene3d>
          <a:camera prst="orthographicFront"/>
          <a:lightRig rig="threePt" dir="t"/>
        </a:scene3d>
        <a:sp3d>
          <a:bevelT w="38100" h="38100" prst="angle"/>
        </a:sp3d>
      </xdr:spPr>
      <xdr:style>
        <a:lnRef idx="2">
          <a:schemeClr val="accent5"/>
        </a:lnRef>
        <a:fillRef idx="1">
          <a:schemeClr val="lt1"/>
        </a:fillRef>
        <a:effectRef idx="0">
          <a:schemeClr val="accent5"/>
        </a:effectRef>
        <a:fontRef idx="minor">
          <a:schemeClr val="dk1"/>
        </a:fontRef>
      </xdr:style>
      <xdr:txBody>
        <a:bodyPr vertOverflow="clip" horzOverflow="clip" tIns="0" rtlCol="0" anchor="ctr" anchorCtr="0"/>
        <a:lstStyle/>
        <a:p>
          <a:pPr algn="ctr"/>
          <a:r>
            <a:rPr lang="en-US" sz="1300" b="1">
              <a:solidFill>
                <a:sysClr val="windowText" lastClr="000000"/>
              </a:solidFill>
            </a:rPr>
            <a:t>Run Chart Rules</a:t>
          </a:r>
        </a:p>
      </xdr:txBody>
    </xdr:sp>
    <xdr:clientData/>
  </xdr:twoCellAnchor>
  <xdr:twoCellAnchor editAs="absolute">
    <xdr:from>
      <xdr:col>11</xdr:col>
      <xdr:colOff>131234</xdr:colOff>
      <xdr:row>0</xdr:row>
      <xdr:rowOff>38100</xdr:rowOff>
    </xdr:from>
    <xdr:to>
      <xdr:col>13</xdr:col>
      <xdr:colOff>321734</xdr:colOff>
      <xdr:row>0</xdr:row>
      <xdr:rowOff>257175</xdr:rowOff>
    </xdr:to>
    <xdr:sp macro="" textlink="">
      <xdr:nvSpPr>
        <xdr:cNvPr id="5" name="Rectangle: Rounded Corners 4">
          <a:hlinkClick xmlns:r="http://schemas.openxmlformats.org/officeDocument/2006/relationships" r:id="rId3"/>
          <a:extLst>
            <a:ext uri="{FF2B5EF4-FFF2-40B4-BE49-F238E27FC236}">
              <a16:creationId xmlns:a16="http://schemas.microsoft.com/office/drawing/2014/main" id="{B36BC72D-BC03-4F13-97AF-69D5E24CA196}"/>
            </a:ext>
          </a:extLst>
        </xdr:cNvPr>
        <xdr:cNvSpPr/>
      </xdr:nvSpPr>
      <xdr:spPr>
        <a:xfrm>
          <a:off x="7189259" y="38100"/>
          <a:ext cx="1371600" cy="219075"/>
        </a:xfrm>
        <a:prstGeom prst="roundRect">
          <a:avLst/>
        </a:prstGeom>
        <a:solidFill>
          <a:sysClr val="window" lastClr="FFFFFF"/>
        </a:solidFill>
        <a:ln>
          <a:solidFill>
            <a:schemeClr val="bg1">
              <a:lumMod val="75000"/>
            </a:schemeClr>
          </a:solidFill>
        </a:ln>
        <a:scene3d>
          <a:camera prst="orthographicFront"/>
          <a:lightRig rig="threePt" dir="t"/>
        </a:scene3d>
        <a:sp3d>
          <a:bevelT w="38100" h="38100" prst="angle"/>
        </a:sp3d>
      </xdr:spPr>
      <xdr:style>
        <a:lnRef idx="2">
          <a:schemeClr val="accent5"/>
        </a:lnRef>
        <a:fillRef idx="1">
          <a:schemeClr val="lt1"/>
        </a:fillRef>
        <a:effectRef idx="0">
          <a:schemeClr val="accent5"/>
        </a:effectRef>
        <a:fontRef idx="minor">
          <a:schemeClr val="dk1"/>
        </a:fontRef>
      </xdr:style>
      <xdr:txBody>
        <a:bodyPr vertOverflow="clip" horzOverflow="clip" tIns="0" rtlCol="0" anchor="ctr" anchorCtr="0"/>
        <a:lstStyle/>
        <a:p>
          <a:pPr algn="ctr"/>
          <a:r>
            <a:rPr lang="en-US" sz="1300" b="1">
              <a:solidFill>
                <a:sysClr val="windowText" lastClr="000000"/>
              </a:solidFill>
            </a:rPr>
            <a:t>Definitions</a:t>
          </a:r>
        </a:p>
      </xdr:txBody>
    </xdr:sp>
    <xdr:clientData/>
  </xdr:twoCellAnchor>
  <xdr:twoCellAnchor editAs="absolute">
    <xdr:from>
      <xdr:col>8</xdr:col>
      <xdr:colOff>452967</xdr:colOff>
      <xdr:row>0</xdr:row>
      <xdr:rowOff>38100</xdr:rowOff>
    </xdr:from>
    <xdr:to>
      <xdr:col>11</xdr:col>
      <xdr:colOff>52917</xdr:colOff>
      <xdr:row>0</xdr:row>
      <xdr:rowOff>257175</xdr:rowOff>
    </xdr:to>
    <xdr:sp macro="" textlink="">
      <xdr:nvSpPr>
        <xdr:cNvPr id="6" name="Rectangle: Rounded Corners 5">
          <a:hlinkClick xmlns:r="http://schemas.openxmlformats.org/officeDocument/2006/relationships" r:id="rId4"/>
          <a:extLst>
            <a:ext uri="{FF2B5EF4-FFF2-40B4-BE49-F238E27FC236}">
              <a16:creationId xmlns:a16="http://schemas.microsoft.com/office/drawing/2014/main" id="{BEF32F85-1739-4B70-95AC-4384E5FEAC85}"/>
            </a:ext>
          </a:extLst>
        </xdr:cNvPr>
        <xdr:cNvSpPr/>
      </xdr:nvSpPr>
      <xdr:spPr>
        <a:xfrm>
          <a:off x="5739342" y="38100"/>
          <a:ext cx="1371600" cy="219075"/>
        </a:xfrm>
        <a:prstGeom prst="roundRect">
          <a:avLst/>
        </a:prstGeom>
        <a:solidFill>
          <a:schemeClr val="accent4">
            <a:lumMod val="60000"/>
            <a:lumOff val="40000"/>
          </a:schemeClr>
        </a:solidFill>
        <a:ln>
          <a:noFill/>
        </a:ln>
        <a:scene3d>
          <a:camera prst="orthographicFront"/>
          <a:lightRig rig="threePt" dir="t"/>
        </a:scene3d>
        <a:sp3d>
          <a:bevelT w="38100" h="38100" prst="angle"/>
        </a:sp3d>
      </xdr:spPr>
      <xdr:style>
        <a:lnRef idx="2">
          <a:schemeClr val="accent5"/>
        </a:lnRef>
        <a:fillRef idx="1">
          <a:schemeClr val="lt1"/>
        </a:fillRef>
        <a:effectRef idx="0">
          <a:schemeClr val="accent5"/>
        </a:effectRef>
        <a:fontRef idx="minor">
          <a:schemeClr val="dk1"/>
        </a:fontRef>
      </xdr:style>
      <xdr:txBody>
        <a:bodyPr vertOverflow="clip" horzOverflow="clip" tIns="0" rtlCol="0" anchor="ctr" anchorCtr="0"/>
        <a:lstStyle/>
        <a:p>
          <a:pPr algn="ctr"/>
          <a:r>
            <a:rPr lang="en-US" sz="1300" b="1">
              <a:solidFill>
                <a:sysClr val="windowText" lastClr="000000"/>
              </a:solidFill>
            </a:rPr>
            <a:t>Full Dashboard</a:t>
          </a:r>
        </a:p>
      </xdr:txBody>
    </xdr:sp>
    <xdr:clientData/>
  </xdr:twoCellAnchor>
  <xdr:twoCellAnchor editAs="absolute">
    <xdr:from>
      <xdr:col>6</xdr:col>
      <xdr:colOff>190500</xdr:colOff>
      <xdr:row>0</xdr:row>
      <xdr:rowOff>38100</xdr:rowOff>
    </xdr:from>
    <xdr:to>
      <xdr:col>8</xdr:col>
      <xdr:colOff>374650</xdr:colOff>
      <xdr:row>0</xdr:row>
      <xdr:rowOff>257175</xdr:rowOff>
    </xdr:to>
    <xdr:sp macro="" textlink="">
      <xdr:nvSpPr>
        <xdr:cNvPr id="7" name="Rectangle: Rounded Corners 6">
          <a:hlinkClick xmlns:r="http://schemas.openxmlformats.org/officeDocument/2006/relationships" r:id="rId5"/>
          <a:extLst>
            <a:ext uri="{FF2B5EF4-FFF2-40B4-BE49-F238E27FC236}">
              <a16:creationId xmlns:a16="http://schemas.microsoft.com/office/drawing/2014/main" id="{8A568239-92D3-4903-B4C5-AF4F8B9061F4}"/>
            </a:ext>
          </a:extLst>
        </xdr:cNvPr>
        <xdr:cNvSpPr/>
      </xdr:nvSpPr>
      <xdr:spPr>
        <a:xfrm>
          <a:off x="4295775" y="38100"/>
          <a:ext cx="1365250" cy="219075"/>
        </a:xfrm>
        <a:prstGeom prst="roundRect">
          <a:avLst/>
        </a:prstGeom>
        <a:solidFill>
          <a:schemeClr val="accent4">
            <a:lumMod val="60000"/>
            <a:lumOff val="40000"/>
          </a:schemeClr>
        </a:solidFill>
        <a:ln>
          <a:noFill/>
        </a:ln>
        <a:scene3d>
          <a:camera prst="orthographicFront"/>
          <a:lightRig rig="threePt" dir="t"/>
        </a:scene3d>
        <a:sp3d>
          <a:bevelT w="38100" h="38100" prst="angle"/>
        </a:sp3d>
      </xdr:spPr>
      <xdr:style>
        <a:lnRef idx="2">
          <a:schemeClr val="accent5"/>
        </a:lnRef>
        <a:fillRef idx="1">
          <a:schemeClr val="lt1"/>
        </a:fillRef>
        <a:effectRef idx="0">
          <a:schemeClr val="accent5"/>
        </a:effectRef>
        <a:fontRef idx="minor">
          <a:schemeClr val="dk1"/>
        </a:fontRef>
      </xdr:style>
      <xdr:txBody>
        <a:bodyPr vertOverflow="clip" horzOverflow="clip" tIns="0" rtlCol="0" anchor="ctr" anchorCtr="0"/>
        <a:lstStyle/>
        <a:p>
          <a:pPr algn="ctr"/>
          <a:r>
            <a:rPr lang="en-US" sz="1300" b="1">
              <a:solidFill>
                <a:sysClr val="windowText" lastClr="000000"/>
              </a:solidFill>
            </a:rPr>
            <a:t>Simple</a:t>
          </a:r>
          <a:r>
            <a:rPr lang="en-US" sz="1300" b="1" baseline="0">
              <a:solidFill>
                <a:sysClr val="windowText" lastClr="000000"/>
              </a:solidFill>
            </a:rPr>
            <a:t> Dash</a:t>
          </a:r>
          <a:endParaRPr lang="en-US" sz="1300" b="1">
            <a:solidFill>
              <a:sysClr val="windowText" lastClr="000000"/>
            </a:solidFill>
          </a:endParaRPr>
        </a:p>
      </xdr:txBody>
    </xdr:sp>
    <xdr:clientData/>
  </xdr:twoCellAnchor>
  <xdr:oneCellAnchor>
    <xdr:from>
      <xdr:col>4</xdr:col>
      <xdr:colOff>0</xdr:colOff>
      <xdr:row>4</xdr:row>
      <xdr:rowOff>38234</xdr:rowOff>
    </xdr:from>
    <xdr:ext cx="7086600" cy="342786"/>
    <xdr:sp macro="" textlink="$F$3">
      <xdr:nvSpPr>
        <xdr:cNvPr id="3" name="TextBox 3">
          <a:extLst>
            <a:ext uri="{FF2B5EF4-FFF2-40B4-BE49-F238E27FC236}">
              <a16:creationId xmlns:a16="http://schemas.microsoft.com/office/drawing/2014/main" id="{7C442BF2-30D4-B599-CA58-E0F682A627E9}"/>
            </a:ext>
          </a:extLst>
        </xdr:cNvPr>
        <xdr:cNvSpPr txBox="1"/>
      </xdr:nvSpPr>
      <xdr:spPr>
        <a:xfrm>
          <a:off x="2924175" y="1095509"/>
          <a:ext cx="7086600" cy="342786"/>
        </a:xfrm>
        <a:prstGeom prst="rect">
          <a:avLst/>
        </a:prstGeom>
        <a:noFill/>
      </xdr:spPr>
      <xdr:style>
        <a:lnRef idx="0">
          <a:scrgbClr r="0" g="0" b="0"/>
        </a:lnRef>
        <a:fillRef idx="0">
          <a:scrgbClr r="0" g="0" b="0"/>
        </a:fillRef>
        <a:effectRef idx="0">
          <a:scrgbClr r="0" g="0" b="0"/>
        </a:effectRef>
        <a:fontRef idx="minor">
          <a:schemeClr val="tx1"/>
        </a:fontRef>
      </xdr:style>
      <xdr:txBody>
        <a:bodyPr wrap="square" rtlCol="0" anchor="t">
          <a:spAutoFit/>
        </a:bodyPr>
        <a:lstStyle>
          <a:lvl1pPr marL="0" indent="0">
            <a:defRPr sz="1100">
              <a:solidFill>
                <a:schemeClr val="tx1"/>
              </a:solidFill>
              <a:latin typeface="+mn-lt"/>
              <a:ea typeface="+mn-ea"/>
              <a:cs typeface="+mn-cs"/>
            </a:defRPr>
          </a:lvl1pPr>
          <a:lvl2pPr marL="457200" indent="0">
            <a:defRPr sz="1100">
              <a:solidFill>
                <a:schemeClr val="tx1"/>
              </a:solidFill>
              <a:latin typeface="+mn-lt"/>
              <a:ea typeface="+mn-ea"/>
              <a:cs typeface="+mn-cs"/>
            </a:defRPr>
          </a:lvl2pPr>
          <a:lvl3pPr marL="914400" indent="0">
            <a:defRPr sz="1100">
              <a:solidFill>
                <a:schemeClr val="tx1"/>
              </a:solidFill>
              <a:latin typeface="+mn-lt"/>
              <a:ea typeface="+mn-ea"/>
              <a:cs typeface="+mn-cs"/>
            </a:defRPr>
          </a:lvl3pPr>
          <a:lvl4pPr marL="1371600" indent="0">
            <a:defRPr sz="1100">
              <a:solidFill>
                <a:schemeClr val="tx1"/>
              </a:solidFill>
              <a:latin typeface="+mn-lt"/>
              <a:ea typeface="+mn-ea"/>
              <a:cs typeface="+mn-cs"/>
            </a:defRPr>
          </a:lvl4pPr>
          <a:lvl5pPr marL="1828800" indent="0">
            <a:defRPr sz="1100">
              <a:solidFill>
                <a:schemeClr val="tx1"/>
              </a:solidFill>
              <a:latin typeface="+mn-lt"/>
              <a:ea typeface="+mn-ea"/>
              <a:cs typeface="+mn-cs"/>
            </a:defRPr>
          </a:lvl5pPr>
          <a:lvl6pPr marL="2286000" indent="0">
            <a:defRPr sz="1100">
              <a:solidFill>
                <a:schemeClr val="tx1"/>
              </a:solidFill>
              <a:latin typeface="+mn-lt"/>
              <a:ea typeface="+mn-ea"/>
              <a:cs typeface="+mn-cs"/>
            </a:defRPr>
          </a:lvl6pPr>
          <a:lvl7pPr marL="2743200" indent="0">
            <a:defRPr sz="1100">
              <a:solidFill>
                <a:schemeClr val="tx1"/>
              </a:solidFill>
              <a:latin typeface="+mn-lt"/>
              <a:ea typeface="+mn-ea"/>
              <a:cs typeface="+mn-cs"/>
            </a:defRPr>
          </a:lvl7pPr>
          <a:lvl8pPr marL="3200400" indent="0">
            <a:defRPr sz="1100">
              <a:solidFill>
                <a:schemeClr val="tx1"/>
              </a:solidFill>
              <a:latin typeface="+mn-lt"/>
              <a:ea typeface="+mn-ea"/>
              <a:cs typeface="+mn-cs"/>
            </a:defRPr>
          </a:lvl8pPr>
          <a:lvl9pPr marL="3657600" indent="0">
            <a:defRPr sz="1100">
              <a:solidFill>
                <a:schemeClr val="tx1"/>
              </a:solidFill>
              <a:latin typeface="+mn-lt"/>
              <a:ea typeface="+mn-ea"/>
              <a:cs typeface="+mn-cs"/>
            </a:defRPr>
          </a:lvl9pPr>
        </a:lstStyle>
        <a:p>
          <a:pPr algn="ctr"/>
          <a:fld id="{00A38F10-B115-4CE6-82B7-75C166C32F92}" type="TxLink">
            <a:rPr lang="en-US" sz="1600" b="0" i="0" u="none" strike="noStrike">
              <a:solidFill>
                <a:schemeClr val="tx1">
                  <a:lumMod val="65000"/>
                  <a:lumOff val="35000"/>
                </a:schemeClr>
              </a:solidFill>
              <a:latin typeface="Calibri"/>
              <a:cs typeface="Calibri"/>
            </a:rPr>
            <a:pPr algn="ctr"/>
            <a:t>Balancing Measure 2</a:t>
          </a:fld>
          <a:endParaRPr lang="en-US" sz="1600" b="0">
            <a:solidFill>
              <a:schemeClr val="tx1">
                <a:lumMod val="65000"/>
                <a:lumOff val="35000"/>
              </a:schemeClr>
            </a:solidFill>
          </a:endParaRPr>
        </a:p>
      </xdr:txBody>
    </xdr:sp>
    <xdr:clientData/>
  </xdr:oneCellAnchor>
</xdr:wsDr>
</file>

<file path=xl/drawings/drawing13.xml><?xml version="1.0" encoding="utf-8"?>
<xdr:wsDr xmlns:xdr="http://schemas.openxmlformats.org/drawingml/2006/spreadsheetDrawing" xmlns:a="http://schemas.openxmlformats.org/drawingml/2006/main">
  <xdr:twoCellAnchor editAs="oneCell">
    <xdr:from>
      <xdr:col>4</xdr:col>
      <xdr:colOff>0</xdr:colOff>
      <xdr:row>4</xdr:row>
      <xdr:rowOff>0</xdr:rowOff>
    </xdr:from>
    <xdr:to>
      <xdr:col>16</xdr:col>
      <xdr:colOff>0</xdr:colOff>
      <xdr:row>23</xdr:row>
      <xdr:rowOff>0</xdr:rowOff>
    </xdr:to>
    <xdr:graphicFrame macro="">
      <xdr:nvGraphicFramePr>
        <xdr:cNvPr id="2" name="Chart 1">
          <a:extLst>
            <a:ext uri="{FF2B5EF4-FFF2-40B4-BE49-F238E27FC236}">
              <a16:creationId xmlns:a16="http://schemas.microsoft.com/office/drawing/2014/main" id="{AFC5D255-EAD6-4466-8B60-8CD26A5E49D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oneCellAnchor>
    <xdr:from>
      <xdr:col>4</xdr:col>
      <xdr:colOff>0</xdr:colOff>
      <xdr:row>4</xdr:row>
      <xdr:rowOff>38214</xdr:rowOff>
    </xdr:from>
    <xdr:ext cx="7086600" cy="342786"/>
    <xdr:sp macro="" textlink="$F$3">
      <xdr:nvSpPr>
        <xdr:cNvPr id="4" name="TextBox 3">
          <a:extLst>
            <a:ext uri="{FF2B5EF4-FFF2-40B4-BE49-F238E27FC236}">
              <a16:creationId xmlns:a16="http://schemas.microsoft.com/office/drawing/2014/main" id="{508337BB-76E4-939F-2212-7D127BF147C3}"/>
            </a:ext>
          </a:extLst>
        </xdr:cNvPr>
        <xdr:cNvSpPr txBox="1"/>
      </xdr:nvSpPr>
      <xdr:spPr>
        <a:xfrm>
          <a:off x="2924175" y="1095489"/>
          <a:ext cx="7086600" cy="342786"/>
        </a:xfrm>
        <a:prstGeom prst="rect">
          <a:avLst/>
        </a:prstGeom>
        <a:noFill/>
      </xdr:spPr>
      <xdr:style>
        <a:lnRef idx="0">
          <a:scrgbClr r="0" g="0" b="0"/>
        </a:lnRef>
        <a:fillRef idx="0">
          <a:scrgbClr r="0" g="0" b="0"/>
        </a:fillRef>
        <a:effectRef idx="0">
          <a:scrgbClr r="0" g="0" b="0"/>
        </a:effectRef>
        <a:fontRef idx="minor">
          <a:schemeClr val="tx1"/>
        </a:fontRef>
      </xdr:style>
      <xdr:txBody>
        <a:bodyPr wrap="square" rtlCol="0" anchor="t">
          <a:spAutoFit/>
        </a:bodyPr>
        <a:lstStyle>
          <a:lvl1pPr marL="0" indent="0">
            <a:defRPr sz="1100">
              <a:solidFill>
                <a:schemeClr val="tx1"/>
              </a:solidFill>
              <a:latin typeface="+mn-lt"/>
              <a:ea typeface="+mn-ea"/>
              <a:cs typeface="+mn-cs"/>
            </a:defRPr>
          </a:lvl1pPr>
          <a:lvl2pPr marL="457200" indent="0">
            <a:defRPr sz="1100">
              <a:solidFill>
                <a:schemeClr val="tx1"/>
              </a:solidFill>
              <a:latin typeface="+mn-lt"/>
              <a:ea typeface="+mn-ea"/>
              <a:cs typeface="+mn-cs"/>
            </a:defRPr>
          </a:lvl2pPr>
          <a:lvl3pPr marL="914400" indent="0">
            <a:defRPr sz="1100">
              <a:solidFill>
                <a:schemeClr val="tx1"/>
              </a:solidFill>
              <a:latin typeface="+mn-lt"/>
              <a:ea typeface="+mn-ea"/>
              <a:cs typeface="+mn-cs"/>
            </a:defRPr>
          </a:lvl3pPr>
          <a:lvl4pPr marL="1371600" indent="0">
            <a:defRPr sz="1100">
              <a:solidFill>
                <a:schemeClr val="tx1"/>
              </a:solidFill>
              <a:latin typeface="+mn-lt"/>
              <a:ea typeface="+mn-ea"/>
              <a:cs typeface="+mn-cs"/>
            </a:defRPr>
          </a:lvl4pPr>
          <a:lvl5pPr marL="1828800" indent="0">
            <a:defRPr sz="1100">
              <a:solidFill>
                <a:schemeClr val="tx1"/>
              </a:solidFill>
              <a:latin typeface="+mn-lt"/>
              <a:ea typeface="+mn-ea"/>
              <a:cs typeface="+mn-cs"/>
            </a:defRPr>
          </a:lvl5pPr>
          <a:lvl6pPr marL="2286000" indent="0">
            <a:defRPr sz="1100">
              <a:solidFill>
                <a:schemeClr val="tx1"/>
              </a:solidFill>
              <a:latin typeface="+mn-lt"/>
              <a:ea typeface="+mn-ea"/>
              <a:cs typeface="+mn-cs"/>
            </a:defRPr>
          </a:lvl6pPr>
          <a:lvl7pPr marL="2743200" indent="0">
            <a:defRPr sz="1100">
              <a:solidFill>
                <a:schemeClr val="tx1"/>
              </a:solidFill>
              <a:latin typeface="+mn-lt"/>
              <a:ea typeface="+mn-ea"/>
              <a:cs typeface="+mn-cs"/>
            </a:defRPr>
          </a:lvl7pPr>
          <a:lvl8pPr marL="3200400" indent="0">
            <a:defRPr sz="1100">
              <a:solidFill>
                <a:schemeClr val="tx1"/>
              </a:solidFill>
              <a:latin typeface="+mn-lt"/>
              <a:ea typeface="+mn-ea"/>
              <a:cs typeface="+mn-cs"/>
            </a:defRPr>
          </a:lvl8pPr>
          <a:lvl9pPr marL="3657600" indent="0">
            <a:defRPr sz="1100">
              <a:solidFill>
                <a:schemeClr val="tx1"/>
              </a:solidFill>
              <a:latin typeface="+mn-lt"/>
              <a:ea typeface="+mn-ea"/>
              <a:cs typeface="+mn-cs"/>
            </a:defRPr>
          </a:lvl9pPr>
        </a:lstStyle>
        <a:p>
          <a:pPr algn="ctr"/>
          <a:fld id="{A9A92A8D-D5A5-4C51-B97E-BA51F32E03BD}" type="TxLink">
            <a:rPr lang="en-US" sz="1600" b="0" i="0" u="none" strike="noStrike">
              <a:solidFill>
                <a:schemeClr val="tx1">
                  <a:lumMod val="65000"/>
                  <a:lumOff val="35000"/>
                </a:schemeClr>
              </a:solidFill>
              <a:latin typeface="Calibri"/>
              <a:cs typeface="Calibri"/>
            </a:rPr>
            <a:pPr algn="ctr"/>
            <a:t>Balancing Measure 3</a:t>
          </a:fld>
          <a:endParaRPr lang="en-US" sz="1600" b="0">
            <a:solidFill>
              <a:schemeClr val="tx1">
                <a:lumMod val="65000"/>
                <a:lumOff val="35000"/>
              </a:schemeClr>
            </a:solidFill>
          </a:endParaRPr>
        </a:p>
      </xdr:txBody>
    </xdr:sp>
    <xdr:clientData/>
  </xdr:oneCellAnchor>
  <xdr:twoCellAnchor editAs="absolute">
    <xdr:from>
      <xdr:col>13</xdr:col>
      <xdr:colOff>400050</xdr:colOff>
      <xdr:row>0</xdr:row>
      <xdr:rowOff>38100</xdr:rowOff>
    </xdr:from>
    <xdr:to>
      <xdr:col>16</xdr:col>
      <xdr:colOff>0</xdr:colOff>
      <xdr:row>0</xdr:row>
      <xdr:rowOff>257175</xdr:rowOff>
    </xdr:to>
    <xdr:sp macro="" textlink="">
      <xdr:nvSpPr>
        <xdr:cNvPr id="5" name="Rectangle: Rounded Corners 4">
          <a:hlinkClick xmlns:r="http://schemas.openxmlformats.org/officeDocument/2006/relationships" r:id="rId2"/>
          <a:extLst>
            <a:ext uri="{FF2B5EF4-FFF2-40B4-BE49-F238E27FC236}">
              <a16:creationId xmlns:a16="http://schemas.microsoft.com/office/drawing/2014/main" id="{6372E391-4D30-4A21-A778-149F605377E6}"/>
            </a:ext>
          </a:extLst>
        </xdr:cNvPr>
        <xdr:cNvSpPr/>
      </xdr:nvSpPr>
      <xdr:spPr>
        <a:xfrm>
          <a:off x="8639175" y="38100"/>
          <a:ext cx="1371600" cy="219075"/>
        </a:xfrm>
        <a:prstGeom prst="roundRect">
          <a:avLst/>
        </a:prstGeom>
        <a:solidFill>
          <a:sysClr val="window" lastClr="FFFFFF"/>
        </a:solidFill>
        <a:ln>
          <a:solidFill>
            <a:schemeClr val="bg1">
              <a:lumMod val="75000"/>
            </a:schemeClr>
          </a:solidFill>
        </a:ln>
        <a:scene3d>
          <a:camera prst="orthographicFront"/>
          <a:lightRig rig="threePt" dir="t"/>
        </a:scene3d>
        <a:sp3d>
          <a:bevelT w="38100" h="38100" prst="angle"/>
        </a:sp3d>
      </xdr:spPr>
      <xdr:style>
        <a:lnRef idx="2">
          <a:schemeClr val="accent5"/>
        </a:lnRef>
        <a:fillRef idx="1">
          <a:schemeClr val="lt1"/>
        </a:fillRef>
        <a:effectRef idx="0">
          <a:schemeClr val="accent5"/>
        </a:effectRef>
        <a:fontRef idx="minor">
          <a:schemeClr val="dk1"/>
        </a:fontRef>
      </xdr:style>
      <xdr:txBody>
        <a:bodyPr vertOverflow="clip" horzOverflow="clip" tIns="0" rtlCol="0" anchor="ctr" anchorCtr="0"/>
        <a:lstStyle/>
        <a:p>
          <a:pPr algn="ctr"/>
          <a:r>
            <a:rPr lang="en-US" sz="1300" b="1">
              <a:solidFill>
                <a:sysClr val="windowText" lastClr="000000"/>
              </a:solidFill>
            </a:rPr>
            <a:t>Run Chart Rules</a:t>
          </a:r>
        </a:p>
      </xdr:txBody>
    </xdr:sp>
    <xdr:clientData/>
  </xdr:twoCellAnchor>
  <xdr:twoCellAnchor editAs="absolute">
    <xdr:from>
      <xdr:col>11</xdr:col>
      <xdr:colOff>131234</xdr:colOff>
      <xdr:row>0</xdr:row>
      <xdr:rowOff>38100</xdr:rowOff>
    </xdr:from>
    <xdr:to>
      <xdr:col>13</xdr:col>
      <xdr:colOff>321734</xdr:colOff>
      <xdr:row>0</xdr:row>
      <xdr:rowOff>257175</xdr:rowOff>
    </xdr:to>
    <xdr:sp macro="" textlink="">
      <xdr:nvSpPr>
        <xdr:cNvPr id="6" name="Rectangle: Rounded Corners 5">
          <a:hlinkClick xmlns:r="http://schemas.openxmlformats.org/officeDocument/2006/relationships" r:id="rId3"/>
          <a:extLst>
            <a:ext uri="{FF2B5EF4-FFF2-40B4-BE49-F238E27FC236}">
              <a16:creationId xmlns:a16="http://schemas.microsoft.com/office/drawing/2014/main" id="{DC0430DA-3303-429C-AB23-F8681BD706A5}"/>
            </a:ext>
          </a:extLst>
        </xdr:cNvPr>
        <xdr:cNvSpPr/>
      </xdr:nvSpPr>
      <xdr:spPr>
        <a:xfrm>
          <a:off x="7189259" y="38100"/>
          <a:ext cx="1371600" cy="219075"/>
        </a:xfrm>
        <a:prstGeom prst="roundRect">
          <a:avLst/>
        </a:prstGeom>
        <a:solidFill>
          <a:sysClr val="window" lastClr="FFFFFF"/>
        </a:solidFill>
        <a:ln>
          <a:solidFill>
            <a:schemeClr val="bg1">
              <a:lumMod val="75000"/>
            </a:schemeClr>
          </a:solidFill>
        </a:ln>
        <a:scene3d>
          <a:camera prst="orthographicFront"/>
          <a:lightRig rig="threePt" dir="t"/>
        </a:scene3d>
        <a:sp3d>
          <a:bevelT w="38100" h="38100" prst="angle"/>
        </a:sp3d>
      </xdr:spPr>
      <xdr:style>
        <a:lnRef idx="2">
          <a:schemeClr val="accent5"/>
        </a:lnRef>
        <a:fillRef idx="1">
          <a:schemeClr val="lt1"/>
        </a:fillRef>
        <a:effectRef idx="0">
          <a:schemeClr val="accent5"/>
        </a:effectRef>
        <a:fontRef idx="minor">
          <a:schemeClr val="dk1"/>
        </a:fontRef>
      </xdr:style>
      <xdr:txBody>
        <a:bodyPr vertOverflow="clip" horzOverflow="clip" tIns="0" rtlCol="0" anchor="ctr" anchorCtr="0"/>
        <a:lstStyle/>
        <a:p>
          <a:pPr algn="ctr"/>
          <a:r>
            <a:rPr lang="en-US" sz="1300" b="1">
              <a:solidFill>
                <a:sysClr val="windowText" lastClr="000000"/>
              </a:solidFill>
            </a:rPr>
            <a:t>Definitions</a:t>
          </a:r>
        </a:p>
      </xdr:txBody>
    </xdr:sp>
    <xdr:clientData/>
  </xdr:twoCellAnchor>
  <xdr:twoCellAnchor editAs="absolute">
    <xdr:from>
      <xdr:col>8</xdr:col>
      <xdr:colOff>452967</xdr:colOff>
      <xdr:row>0</xdr:row>
      <xdr:rowOff>38100</xdr:rowOff>
    </xdr:from>
    <xdr:to>
      <xdr:col>11</xdr:col>
      <xdr:colOff>52917</xdr:colOff>
      <xdr:row>0</xdr:row>
      <xdr:rowOff>257175</xdr:rowOff>
    </xdr:to>
    <xdr:sp macro="" textlink="">
      <xdr:nvSpPr>
        <xdr:cNvPr id="7" name="Rectangle: Rounded Corners 6">
          <a:hlinkClick xmlns:r="http://schemas.openxmlformats.org/officeDocument/2006/relationships" r:id="rId4"/>
          <a:extLst>
            <a:ext uri="{FF2B5EF4-FFF2-40B4-BE49-F238E27FC236}">
              <a16:creationId xmlns:a16="http://schemas.microsoft.com/office/drawing/2014/main" id="{E3B3201E-2519-48A9-96DB-3BC664DBD939}"/>
            </a:ext>
          </a:extLst>
        </xdr:cNvPr>
        <xdr:cNvSpPr/>
      </xdr:nvSpPr>
      <xdr:spPr>
        <a:xfrm>
          <a:off x="5739342" y="38100"/>
          <a:ext cx="1371600" cy="219075"/>
        </a:xfrm>
        <a:prstGeom prst="roundRect">
          <a:avLst/>
        </a:prstGeom>
        <a:solidFill>
          <a:schemeClr val="accent4">
            <a:lumMod val="60000"/>
            <a:lumOff val="40000"/>
          </a:schemeClr>
        </a:solidFill>
        <a:ln>
          <a:noFill/>
        </a:ln>
        <a:scene3d>
          <a:camera prst="orthographicFront"/>
          <a:lightRig rig="threePt" dir="t"/>
        </a:scene3d>
        <a:sp3d>
          <a:bevelT w="38100" h="38100" prst="angle"/>
        </a:sp3d>
      </xdr:spPr>
      <xdr:style>
        <a:lnRef idx="2">
          <a:schemeClr val="accent5"/>
        </a:lnRef>
        <a:fillRef idx="1">
          <a:schemeClr val="lt1"/>
        </a:fillRef>
        <a:effectRef idx="0">
          <a:schemeClr val="accent5"/>
        </a:effectRef>
        <a:fontRef idx="minor">
          <a:schemeClr val="dk1"/>
        </a:fontRef>
      </xdr:style>
      <xdr:txBody>
        <a:bodyPr vertOverflow="clip" horzOverflow="clip" tIns="0" rtlCol="0" anchor="ctr" anchorCtr="0"/>
        <a:lstStyle/>
        <a:p>
          <a:pPr algn="ctr"/>
          <a:r>
            <a:rPr lang="en-US" sz="1300" b="1">
              <a:solidFill>
                <a:sysClr val="windowText" lastClr="000000"/>
              </a:solidFill>
            </a:rPr>
            <a:t>Full Dashboard</a:t>
          </a:r>
        </a:p>
      </xdr:txBody>
    </xdr:sp>
    <xdr:clientData/>
  </xdr:twoCellAnchor>
  <xdr:twoCellAnchor editAs="absolute">
    <xdr:from>
      <xdr:col>6</xdr:col>
      <xdr:colOff>190500</xdr:colOff>
      <xdr:row>0</xdr:row>
      <xdr:rowOff>38100</xdr:rowOff>
    </xdr:from>
    <xdr:to>
      <xdr:col>8</xdr:col>
      <xdr:colOff>374650</xdr:colOff>
      <xdr:row>0</xdr:row>
      <xdr:rowOff>257175</xdr:rowOff>
    </xdr:to>
    <xdr:sp macro="" textlink="">
      <xdr:nvSpPr>
        <xdr:cNvPr id="8" name="Rectangle: Rounded Corners 7">
          <a:hlinkClick xmlns:r="http://schemas.openxmlformats.org/officeDocument/2006/relationships" r:id="rId5"/>
          <a:extLst>
            <a:ext uri="{FF2B5EF4-FFF2-40B4-BE49-F238E27FC236}">
              <a16:creationId xmlns:a16="http://schemas.microsoft.com/office/drawing/2014/main" id="{80BAA9A9-A6AA-4D4C-B028-DD710EC18AC5}"/>
            </a:ext>
          </a:extLst>
        </xdr:cNvPr>
        <xdr:cNvSpPr/>
      </xdr:nvSpPr>
      <xdr:spPr>
        <a:xfrm>
          <a:off x="4295775" y="38100"/>
          <a:ext cx="1365250" cy="219075"/>
        </a:xfrm>
        <a:prstGeom prst="roundRect">
          <a:avLst/>
        </a:prstGeom>
        <a:solidFill>
          <a:schemeClr val="accent4">
            <a:lumMod val="60000"/>
            <a:lumOff val="40000"/>
          </a:schemeClr>
        </a:solidFill>
        <a:ln>
          <a:noFill/>
        </a:ln>
        <a:scene3d>
          <a:camera prst="orthographicFront"/>
          <a:lightRig rig="threePt" dir="t"/>
        </a:scene3d>
        <a:sp3d>
          <a:bevelT w="38100" h="38100" prst="angle"/>
        </a:sp3d>
      </xdr:spPr>
      <xdr:style>
        <a:lnRef idx="2">
          <a:schemeClr val="accent5"/>
        </a:lnRef>
        <a:fillRef idx="1">
          <a:schemeClr val="lt1"/>
        </a:fillRef>
        <a:effectRef idx="0">
          <a:schemeClr val="accent5"/>
        </a:effectRef>
        <a:fontRef idx="minor">
          <a:schemeClr val="dk1"/>
        </a:fontRef>
      </xdr:style>
      <xdr:txBody>
        <a:bodyPr vertOverflow="clip" horzOverflow="clip" tIns="0" rtlCol="0" anchor="ctr" anchorCtr="0"/>
        <a:lstStyle/>
        <a:p>
          <a:pPr algn="ctr"/>
          <a:r>
            <a:rPr lang="en-US" sz="1300" b="1">
              <a:solidFill>
                <a:sysClr val="windowText" lastClr="000000"/>
              </a:solidFill>
            </a:rPr>
            <a:t>Simple</a:t>
          </a:r>
          <a:r>
            <a:rPr lang="en-US" sz="1300" b="1" baseline="0">
              <a:solidFill>
                <a:sysClr val="windowText" lastClr="000000"/>
              </a:solidFill>
            </a:rPr>
            <a:t> Dash</a:t>
          </a:r>
          <a:endParaRPr lang="en-US" sz="1300" b="1">
            <a:solidFill>
              <a:sysClr val="windowText" lastClr="000000"/>
            </a:solidFill>
          </a:endParaRPr>
        </a:p>
      </xdr:txBody>
    </xdr:sp>
    <xdr:clientData/>
  </xdr:twoCellAnchor>
</xdr:wsDr>
</file>

<file path=xl/drawings/drawing14.xml><?xml version="1.0" encoding="utf-8"?>
<xdr:wsDr xmlns:xdr="http://schemas.openxmlformats.org/drawingml/2006/spreadsheetDrawing" xmlns:a="http://schemas.openxmlformats.org/drawingml/2006/main">
  <xdr:twoCellAnchor>
    <xdr:from>
      <xdr:col>3</xdr:col>
      <xdr:colOff>6349</xdr:colOff>
      <xdr:row>4</xdr:row>
      <xdr:rowOff>0</xdr:rowOff>
    </xdr:from>
    <xdr:to>
      <xdr:col>14</xdr:col>
      <xdr:colOff>0</xdr:colOff>
      <xdr:row>21</xdr:row>
      <xdr:rowOff>0</xdr:rowOff>
    </xdr:to>
    <xdr:graphicFrame macro="">
      <xdr:nvGraphicFramePr>
        <xdr:cNvPr id="2" name="Chart 1">
          <a:extLst>
            <a:ext uri="{FF2B5EF4-FFF2-40B4-BE49-F238E27FC236}">
              <a16:creationId xmlns:a16="http://schemas.microsoft.com/office/drawing/2014/main" id="{650E8154-D782-476F-99E4-5745E4869CF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absolute">
    <xdr:from>
      <xdr:col>11</xdr:col>
      <xdr:colOff>463550</xdr:colOff>
      <xdr:row>0</xdr:row>
      <xdr:rowOff>38100</xdr:rowOff>
    </xdr:from>
    <xdr:to>
      <xdr:col>14</xdr:col>
      <xdr:colOff>0</xdr:colOff>
      <xdr:row>0</xdr:row>
      <xdr:rowOff>257175</xdr:rowOff>
    </xdr:to>
    <xdr:sp macro="" textlink="">
      <xdr:nvSpPr>
        <xdr:cNvPr id="3" name="Rectangle: Rounded Corners 2">
          <a:hlinkClick xmlns:r="http://schemas.openxmlformats.org/officeDocument/2006/relationships" r:id="rId2"/>
          <a:extLst>
            <a:ext uri="{FF2B5EF4-FFF2-40B4-BE49-F238E27FC236}">
              <a16:creationId xmlns:a16="http://schemas.microsoft.com/office/drawing/2014/main" id="{16C5B6D4-15C8-4C4D-B9FB-2FD9822934E8}"/>
            </a:ext>
          </a:extLst>
        </xdr:cNvPr>
        <xdr:cNvSpPr/>
      </xdr:nvSpPr>
      <xdr:spPr>
        <a:xfrm>
          <a:off x="8216900" y="38100"/>
          <a:ext cx="1365250" cy="219075"/>
        </a:xfrm>
        <a:prstGeom prst="roundRect">
          <a:avLst/>
        </a:prstGeom>
        <a:solidFill>
          <a:schemeClr val="tx1"/>
        </a:solidFill>
        <a:ln>
          <a:solidFill>
            <a:schemeClr val="tx1"/>
          </a:solidFill>
        </a:ln>
      </xdr:spPr>
      <xdr:style>
        <a:lnRef idx="2">
          <a:schemeClr val="accent5"/>
        </a:lnRef>
        <a:fillRef idx="1">
          <a:schemeClr val="lt1"/>
        </a:fillRef>
        <a:effectRef idx="0">
          <a:schemeClr val="accent5"/>
        </a:effectRef>
        <a:fontRef idx="minor">
          <a:schemeClr val="dk1"/>
        </a:fontRef>
      </xdr:style>
      <xdr:txBody>
        <a:bodyPr vertOverflow="clip" horzOverflow="clip" rtlCol="0" anchor="ctr" anchorCtr="0"/>
        <a:lstStyle/>
        <a:p>
          <a:pPr algn="ctr"/>
          <a:r>
            <a:rPr lang="en-US" sz="1300" b="1">
              <a:solidFill>
                <a:schemeClr val="bg1"/>
              </a:solidFill>
            </a:rPr>
            <a:t>Dashboard</a:t>
          </a:r>
        </a:p>
      </xdr:txBody>
    </xdr:sp>
    <xdr:clientData/>
  </xdr:twoCellAnchor>
  <xdr:twoCellAnchor>
    <xdr:from>
      <xdr:col>3</xdr:col>
      <xdr:colOff>9525</xdr:colOff>
      <xdr:row>4</xdr:row>
      <xdr:rowOff>38100</xdr:rowOff>
    </xdr:from>
    <xdr:to>
      <xdr:col>14</xdr:col>
      <xdr:colOff>9525</xdr:colOff>
      <xdr:row>5</xdr:row>
      <xdr:rowOff>190386</xdr:rowOff>
    </xdr:to>
    <xdr:sp macro="" textlink="$E$3">
      <xdr:nvSpPr>
        <xdr:cNvPr id="4" name="TextBox 3">
          <a:extLst>
            <a:ext uri="{FF2B5EF4-FFF2-40B4-BE49-F238E27FC236}">
              <a16:creationId xmlns:a16="http://schemas.microsoft.com/office/drawing/2014/main" id="{15149F96-7FBC-4A94-9560-2C223007CB56}"/>
            </a:ext>
          </a:extLst>
        </xdr:cNvPr>
        <xdr:cNvSpPr txBox="1"/>
      </xdr:nvSpPr>
      <xdr:spPr>
        <a:xfrm>
          <a:off x="2886075" y="866775"/>
          <a:ext cx="6705600" cy="342786"/>
        </a:xfrm>
        <a:prstGeom prst="rect">
          <a:avLst/>
        </a:prstGeom>
        <a:noFill/>
      </xdr:spPr>
      <xdr:style>
        <a:lnRef idx="0">
          <a:scrgbClr r="0" g="0" b="0"/>
        </a:lnRef>
        <a:fillRef idx="0">
          <a:scrgbClr r="0" g="0" b="0"/>
        </a:fillRef>
        <a:effectRef idx="0">
          <a:scrgbClr r="0" g="0" b="0"/>
        </a:effectRef>
        <a:fontRef idx="minor">
          <a:schemeClr val="tx1"/>
        </a:fontRef>
      </xdr:style>
      <xdr:txBody>
        <a:bodyPr wrap="square" rtlCol="0" anchor="t">
          <a:spAutoFit/>
        </a:bodyPr>
        <a:lstStyle>
          <a:lvl1pPr marL="0" indent="0">
            <a:defRPr sz="1100">
              <a:solidFill>
                <a:schemeClr val="tx1"/>
              </a:solidFill>
              <a:latin typeface="+mn-lt"/>
              <a:ea typeface="+mn-ea"/>
              <a:cs typeface="+mn-cs"/>
            </a:defRPr>
          </a:lvl1pPr>
          <a:lvl2pPr marL="457200" indent="0">
            <a:defRPr sz="1100">
              <a:solidFill>
                <a:schemeClr val="tx1"/>
              </a:solidFill>
              <a:latin typeface="+mn-lt"/>
              <a:ea typeface="+mn-ea"/>
              <a:cs typeface="+mn-cs"/>
            </a:defRPr>
          </a:lvl2pPr>
          <a:lvl3pPr marL="914400" indent="0">
            <a:defRPr sz="1100">
              <a:solidFill>
                <a:schemeClr val="tx1"/>
              </a:solidFill>
              <a:latin typeface="+mn-lt"/>
              <a:ea typeface="+mn-ea"/>
              <a:cs typeface="+mn-cs"/>
            </a:defRPr>
          </a:lvl3pPr>
          <a:lvl4pPr marL="1371600" indent="0">
            <a:defRPr sz="1100">
              <a:solidFill>
                <a:schemeClr val="tx1"/>
              </a:solidFill>
              <a:latin typeface="+mn-lt"/>
              <a:ea typeface="+mn-ea"/>
              <a:cs typeface="+mn-cs"/>
            </a:defRPr>
          </a:lvl4pPr>
          <a:lvl5pPr marL="1828800" indent="0">
            <a:defRPr sz="1100">
              <a:solidFill>
                <a:schemeClr val="tx1"/>
              </a:solidFill>
              <a:latin typeface="+mn-lt"/>
              <a:ea typeface="+mn-ea"/>
              <a:cs typeface="+mn-cs"/>
            </a:defRPr>
          </a:lvl5pPr>
          <a:lvl6pPr marL="2286000" indent="0">
            <a:defRPr sz="1100">
              <a:solidFill>
                <a:schemeClr val="tx1"/>
              </a:solidFill>
              <a:latin typeface="+mn-lt"/>
              <a:ea typeface="+mn-ea"/>
              <a:cs typeface="+mn-cs"/>
            </a:defRPr>
          </a:lvl6pPr>
          <a:lvl7pPr marL="2743200" indent="0">
            <a:defRPr sz="1100">
              <a:solidFill>
                <a:schemeClr val="tx1"/>
              </a:solidFill>
              <a:latin typeface="+mn-lt"/>
              <a:ea typeface="+mn-ea"/>
              <a:cs typeface="+mn-cs"/>
            </a:defRPr>
          </a:lvl7pPr>
          <a:lvl8pPr marL="3200400" indent="0">
            <a:defRPr sz="1100">
              <a:solidFill>
                <a:schemeClr val="tx1"/>
              </a:solidFill>
              <a:latin typeface="+mn-lt"/>
              <a:ea typeface="+mn-ea"/>
              <a:cs typeface="+mn-cs"/>
            </a:defRPr>
          </a:lvl8pPr>
          <a:lvl9pPr marL="3657600" indent="0">
            <a:defRPr sz="1100">
              <a:solidFill>
                <a:schemeClr val="tx1"/>
              </a:solidFill>
              <a:latin typeface="+mn-lt"/>
              <a:ea typeface="+mn-ea"/>
              <a:cs typeface="+mn-cs"/>
            </a:defRPr>
          </a:lvl9pPr>
        </a:lstStyle>
        <a:p>
          <a:pPr algn="ctr"/>
          <a:fld id="{E8916C59-D134-4273-A792-79F60C1E93DA}" type="TxLink">
            <a:rPr lang="en-US" sz="1600" b="0" i="0" u="none" strike="noStrike">
              <a:solidFill>
                <a:schemeClr val="tx1">
                  <a:lumMod val="65000"/>
                  <a:lumOff val="35000"/>
                </a:schemeClr>
              </a:solidFill>
              <a:latin typeface="Calibri"/>
              <a:cs typeface="Calibri"/>
            </a:rPr>
            <a:pPr algn="ctr"/>
            <a:t>Chart Title Name</a:t>
          </a:fld>
          <a:endParaRPr lang="en-US" sz="1600" b="0">
            <a:solidFill>
              <a:schemeClr val="tx1">
                <a:lumMod val="65000"/>
                <a:lumOff val="35000"/>
              </a:schemeClr>
            </a:solidFill>
          </a:endParaRPr>
        </a:p>
      </xdr:txBody>
    </xdr:sp>
    <xdr:clientData/>
  </xdr:twoCellAnchor>
</xdr:wsDr>
</file>

<file path=xl/drawings/drawing15.xml><?xml version="1.0" encoding="utf-8"?>
<xdr:wsDr xmlns:xdr="http://schemas.openxmlformats.org/drawingml/2006/spreadsheetDrawing" xmlns:a="http://schemas.openxmlformats.org/drawingml/2006/main">
  <xdr:twoCellAnchor>
    <xdr:from>
      <xdr:col>4</xdr:col>
      <xdr:colOff>0</xdr:colOff>
      <xdr:row>4</xdr:row>
      <xdr:rowOff>0</xdr:rowOff>
    </xdr:from>
    <xdr:to>
      <xdr:col>15</xdr:col>
      <xdr:colOff>1</xdr:colOff>
      <xdr:row>21</xdr:row>
      <xdr:rowOff>0</xdr:rowOff>
    </xdr:to>
    <xdr:graphicFrame macro="">
      <xdr:nvGraphicFramePr>
        <xdr:cNvPr id="2" name="Chart 1">
          <a:extLst>
            <a:ext uri="{FF2B5EF4-FFF2-40B4-BE49-F238E27FC236}">
              <a16:creationId xmlns:a16="http://schemas.microsoft.com/office/drawing/2014/main" id="{F5878485-0798-4434-A916-E6DE6DFF961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absolute">
    <xdr:from>
      <xdr:col>12</xdr:col>
      <xdr:colOff>463550</xdr:colOff>
      <xdr:row>0</xdr:row>
      <xdr:rowOff>38100</xdr:rowOff>
    </xdr:from>
    <xdr:to>
      <xdr:col>15</xdr:col>
      <xdr:colOff>0</xdr:colOff>
      <xdr:row>0</xdr:row>
      <xdr:rowOff>257175</xdr:rowOff>
    </xdr:to>
    <xdr:sp macro="" textlink="">
      <xdr:nvSpPr>
        <xdr:cNvPr id="3" name="Rectangle: Rounded Corners 2">
          <a:hlinkClick xmlns:r="http://schemas.openxmlformats.org/officeDocument/2006/relationships" r:id="rId2"/>
          <a:extLst>
            <a:ext uri="{FF2B5EF4-FFF2-40B4-BE49-F238E27FC236}">
              <a16:creationId xmlns:a16="http://schemas.microsoft.com/office/drawing/2014/main" id="{07A61978-4C06-47A0-A2B0-969D1B47EBBA}"/>
            </a:ext>
          </a:extLst>
        </xdr:cNvPr>
        <xdr:cNvSpPr/>
      </xdr:nvSpPr>
      <xdr:spPr>
        <a:xfrm>
          <a:off x="9064625" y="38100"/>
          <a:ext cx="1365250" cy="219075"/>
        </a:xfrm>
        <a:prstGeom prst="roundRect">
          <a:avLst/>
        </a:prstGeom>
        <a:solidFill>
          <a:schemeClr val="tx1"/>
        </a:solidFill>
        <a:ln>
          <a:solidFill>
            <a:schemeClr val="tx1"/>
          </a:solidFill>
        </a:ln>
      </xdr:spPr>
      <xdr:style>
        <a:lnRef idx="2">
          <a:schemeClr val="accent5"/>
        </a:lnRef>
        <a:fillRef idx="1">
          <a:schemeClr val="lt1"/>
        </a:fillRef>
        <a:effectRef idx="0">
          <a:schemeClr val="accent5"/>
        </a:effectRef>
        <a:fontRef idx="minor">
          <a:schemeClr val="dk1"/>
        </a:fontRef>
      </xdr:style>
      <xdr:txBody>
        <a:bodyPr vertOverflow="clip" horzOverflow="clip" rtlCol="0" anchor="ctr" anchorCtr="0"/>
        <a:lstStyle/>
        <a:p>
          <a:pPr algn="ctr"/>
          <a:r>
            <a:rPr lang="en-US" sz="1300" b="1">
              <a:solidFill>
                <a:schemeClr val="bg1"/>
              </a:solidFill>
            </a:rPr>
            <a:t>Dashboard</a:t>
          </a:r>
        </a:p>
      </xdr:txBody>
    </xdr:sp>
    <xdr:clientData/>
  </xdr:twoCellAnchor>
  <xdr:twoCellAnchor>
    <xdr:from>
      <xdr:col>4</xdr:col>
      <xdr:colOff>0</xdr:colOff>
      <xdr:row>4</xdr:row>
      <xdr:rowOff>38214</xdr:rowOff>
    </xdr:from>
    <xdr:to>
      <xdr:col>15</xdr:col>
      <xdr:colOff>0</xdr:colOff>
      <xdr:row>6</xdr:row>
      <xdr:rowOff>0</xdr:rowOff>
    </xdr:to>
    <xdr:sp macro="" textlink="$F$3">
      <xdr:nvSpPr>
        <xdr:cNvPr id="4" name="TextBox 3">
          <a:extLst>
            <a:ext uri="{FF2B5EF4-FFF2-40B4-BE49-F238E27FC236}">
              <a16:creationId xmlns:a16="http://schemas.microsoft.com/office/drawing/2014/main" id="{05A7B65B-807C-489C-82B6-672749DCCE36}"/>
            </a:ext>
          </a:extLst>
        </xdr:cNvPr>
        <xdr:cNvSpPr txBox="1"/>
      </xdr:nvSpPr>
      <xdr:spPr>
        <a:xfrm>
          <a:off x="3724275" y="866889"/>
          <a:ext cx="6705600" cy="342786"/>
        </a:xfrm>
        <a:prstGeom prst="rect">
          <a:avLst/>
        </a:prstGeom>
        <a:noFill/>
      </xdr:spPr>
      <xdr:style>
        <a:lnRef idx="0">
          <a:scrgbClr r="0" g="0" b="0"/>
        </a:lnRef>
        <a:fillRef idx="0">
          <a:scrgbClr r="0" g="0" b="0"/>
        </a:fillRef>
        <a:effectRef idx="0">
          <a:scrgbClr r="0" g="0" b="0"/>
        </a:effectRef>
        <a:fontRef idx="minor">
          <a:schemeClr val="tx1"/>
        </a:fontRef>
      </xdr:style>
      <xdr:txBody>
        <a:bodyPr wrap="square" rtlCol="0" anchor="t">
          <a:spAutoFit/>
        </a:bodyPr>
        <a:lstStyle>
          <a:lvl1pPr marL="0" indent="0">
            <a:defRPr sz="1100">
              <a:solidFill>
                <a:schemeClr val="tx1"/>
              </a:solidFill>
              <a:latin typeface="+mn-lt"/>
              <a:ea typeface="+mn-ea"/>
              <a:cs typeface="+mn-cs"/>
            </a:defRPr>
          </a:lvl1pPr>
          <a:lvl2pPr marL="457200" indent="0">
            <a:defRPr sz="1100">
              <a:solidFill>
                <a:schemeClr val="tx1"/>
              </a:solidFill>
              <a:latin typeface="+mn-lt"/>
              <a:ea typeface="+mn-ea"/>
              <a:cs typeface="+mn-cs"/>
            </a:defRPr>
          </a:lvl2pPr>
          <a:lvl3pPr marL="914400" indent="0">
            <a:defRPr sz="1100">
              <a:solidFill>
                <a:schemeClr val="tx1"/>
              </a:solidFill>
              <a:latin typeface="+mn-lt"/>
              <a:ea typeface="+mn-ea"/>
              <a:cs typeface="+mn-cs"/>
            </a:defRPr>
          </a:lvl3pPr>
          <a:lvl4pPr marL="1371600" indent="0">
            <a:defRPr sz="1100">
              <a:solidFill>
                <a:schemeClr val="tx1"/>
              </a:solidFill>
              <a:latin typeface="+mn-lt"/>
              <a:ea typeface="+mn-ea"/>
              <a:cs typeface="+mn-cs"/>
            </a:defRPr>
          </a:lvl4pPr>
          <a:lvl5pPr marL="1828800" indent="0">
            <a:defRPr sz="1100">
              <a:solidFill>
                <a:schemeClr val="tx1"/>
              </a:solidFill>
              <a:latin typeface="+mn-lt"/>
              <a:ea typeface="+mn-ea"/>
              <a:cs typeface="+mn-cs"/>
            </a:defRPr>
          </a:lvl5pPr>
          <a:lvl6pPr marL="2286000" indent="0">
            <a:defRPr sz="1100">
              <a:solidFill>
                <a:schemeClr val="tx1"/>
              </a:solidFill>
              <a:latin typeface="+mn-lt"/>
              <a:ea typeface="+mn-ea"/>
              <a:cs typeface="+mn-cs"/>
            </a:defRPr>
          </a:lvl6pPr>
          <a:lvl7pPr marL="2743200" indent="0">
            <a:defRPr sz="1100">
              <a:solidFill>
                <a:schemeClr val="tx1"/>
              </a:solidFill>
              <a:latin typeface="+mn-lt"/>
              <a:ea typeface="+mn-ea"/>
              <a:cs typeface="+mn-cs"/>
            </a:defRPr>
          </a:lvl7pPr>
          <a:lvl8pPr marL="3200400" indent="0">
            <a:defRPr sz="1100">
              <a:solidFill>
                <a:schemeClr val="tx1"/>
              </a:solidFill>
              <a:latin typeface="+mn-lt"/>
              <a:ea typeface="+mn-ea"/>
              <a:cs typeface="+mn-cs"/>
            </a:defRPr>
          </a:lvl8pPr>
          <a:lvl9pPr marL="3657600" indent="0">
            <a:defRPr sz="1100">
              <a:solidFill>
                <a:schemeClr val="tx1"/>
              </a:solidFill>
              <a:latin typeface="+mn-lt"/>
              <a:ea typeface="+mn-ea"/>
              <a:cs typeface="+mn-cs"/>
            </a:defRPr>
          </a:lvl9pPr>
        </a:lstStyle>
        <a:p>
          <a:pPr algn="ctr"/>
          <a:fld id="{5899EF27-69AB-4EB6-91D2-90BD1AB12CC7}" type="TxLink">
            <a:rPr lang="en-US" sz="1600" b="0" i="0" u="none" strike="noStrike">
              <a:solidFill>
                <a:schemeClr val="tx1">
                  <a:lumMod val="65000"/>
                  <a:lumOff val="35000"/>
                </a:schemeClr>
              </a:solidFill>
              <a:latin typeface="Calibri"/>
              <a:cs typeface="Calibri"/>
            </a:rPr>
            <a:pPr algn="ctr"/>
            <a:t>Chart Title Name</a:t>
          </a:fld>
          <a:endParaRPr lang="en-US" sz="1600" b="0">
            <a:solidFill>
              <a:schemeClr val="tx1">
                <a:lumMod val="65000"/>
                <a:lumOff val="35000"/>
              </a:schemeClr>
            </a:solidFill>
          </a:endParaRPr>
        </a:p>
      </xdr:txBody>
    </xdr:sp>
    <xdr:clientData/>
  </xdr:twoCellAnchor>
</xdr:wsDr>
</file>

<file path=xl/drawings/drawing16.xml><?xml version="1.0" encoding="utf-8"?>
<xdr:wsDr xmlns:xdr="http://schemas.openxmlformats.org/drawingml/2006/spreadsheetDrawing" xmlns:a="http://schemas.openxmlformats.org/drawingml/2006/main">
  <xdr:twoCellAnchor>
    <xdr:from>
      <xdr:col>4</xdr:col>
      <xdr:colOff>0</xdr:colOff>
      <xdr:row>4</xdr:row>
      <xdr:rowOff>0</xdr:rowOff>
    </xdr:from>
    <xdr:to>
      <xdr:col>15</xdr:col>
      <xdr:colOff>0</xdr:colOff>
      <xdr:row>27</xdr:row>
      <xdr:rowOff>95250</xdr:rowOff>
    </xdr:to>
    <xdr:graphicFrame macro="">
      <xdr:nvGraphicFramePr>
        <xdr:cNvPr id="2" name="Chart 1">
          <a:extLst>
            <a:ext uri="{FF2B5EF4-FFF2-40B4-BE49-F238E27FC236}">
              <a16:creationId xmlns:a16="http://schemas.microsoft.com/office/drawing/2014/main" id="{761ABE17-A5A5-45E3-B4AA-159E37EF8DF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absolute">
    <xdr:from>
      <xdr:col>12</xdr:col>
      <xdr:colOff>463550</xdr:colOff>
      <xdr:row>0</xdr:row>
      <xdr:rowOff>38100</xdr:rowOff>
    </xdr:from>
    <xdr:to>
      <xdr:col>15</xdr:col>
      <xdr:colOff>0</xdr:colOff>
      <xdr:row>0</xdr:row>
      <xdr:rowOff>257175</xdr:rowOff>
    </xdr:to>
    <xdr:sp macro="" textlink="">
      <xdr:nvSpPr>
        <xdr:cNvPr id="3" name="Rectangle: Rounded Corners 2">
          <a:hlinkClick xmlns:r="http://schemas.openxmlformats.org/officeDocument/2006/relationships" r:id="rId2"/>
          <a:extLst>
            <a:ext uri="{FF2B5EF4-FFF2-40B4-BE49-F238E27FC236}">
              <a16:creationId xmlns:a16="http://schemas.microsoft.com/office/drawing/2014/main" id="{3465686E-BD3E-4A90-B520-978C28CDC1DE}"/>
            </a:ext>
          </a:extLst>
        </xdr:cNvPr>
        <xdr:cNvSpPr/>
      </xdr:nvSpPr>
      <xdr:spPr>
        <a:xfrm>
          <a:off x="8597900" y="38100"/>
          <a:ext cx="1365250" cy="219075"/>
        </a:xfrm>
        <a:prstGeom prst="roundRect">
          <a:avLst/>
        </a:prstGeom>
        <a:solidFill>
          <a:schemeClr val="tx1"/>
        </a:solidFill>
        <a:ln>
          <a:solidFill>
            <a:schemeClr val="tx1"/>
          </a:solidFill>
        </a:ln>
      </xdr:spPr>
      <xdr:style>
        <a:lnRef idx="2">
          <a:schemeClr val="accent5"/>
        </a:lnRef>
        <a:fillRef idx="1">
          <a:schemeClr val="lt1"/>
        </a:fillRef>
        <a:effectRef idx="0">
          <a:schemeClr val="accent5"/>
        </a:effectRef>
        <a:fontRef idx="minor">
          <a:schemeClr val="dk1"/>
        </a:fontRef>
      </xdr:style>
      <xdr:txBody>
        <a:bodyPr vertOverflow="clip" horzOverflow="clip" rtlCol="0" anchor="ctr" anchorCtr="0"/>
        <a:lstStyle/>
        <a:p>
          <a:pPr algn="ctr"/>
          <a:r>
            <a:rPr lang="en-US" sz="1300" b="1">
              <a:solidFill>
                <a:schemeClr val="bg1"/>
              </a:solidFill>
            </a:rPr>
            <a:t>Dashboard</a:t>
          </a:r>
        </a:p>
      </xdr:txBody>
    </xdr:sp>
    <xdr:clientData/>
  </xdr:twoCellAnchor>
  <xdr:twoCellAnchor>
    <xdr:from>
      <xdr:col>4</xdr:col>
      <xdr:colOff>0</xdr:colOff>
      <xdr:row>4</xdr:row>
      <xdr:rowOff>38100</xdr:rowOff>
    </xdr:from>
    <xdr:to>
      <xdr:col>15</xdr:col>
      <xdr:colOff>0</xdr:colOff>
      <xdr:row>5</xdr:row>
      <xdr:rowOff>190386</xdr:rowOff>
    </xdr:to>
    <xdr:sp macro="" textlink="$F$3">
      <xdr:nvSpPr>
        <xdr:cNvPr id="4" name="TextBox 3">
          <a:extLst>
            <a:ext uri="{FF2B5EF4-FFF2-40B4-BE49-F238E27FC236}">
              <a16:creationId xmlns:a16="http://schemas.microsoft.com/office/drawing/2014/main" id="{F436C2F3-FB23-4B5B-ADB1-14C6953D0B93}"/>
            </a:ext>
          </a:extLst>
        </xdr:cNvPr>
        <xdr:cNvSpPr txBox="1"/>
      </xdr:nvSpPr>
      <xdr:spPr>
        <a:xfrm>
          <a:off x="3257550" y="866775"/>
          <a:ext cx="6705600" cy="342786"/>
        </a:xfrm>
        <a:prstGeom prst="rect">
          <a:avLst/>
        </a:prstGeom>
        <a:noFill/>
      </xdr:spPr>
      <xdr:style>
        <a:lnRef idx="0">
          <a:scrgbClr r="0" g="0" b="0"/>
        </a:lnRef>
        <a:fillRef idx="0">
          <a:scrgbClr r="0" g="0" b="0"/>
        </a:fillRef>
        <a:effectRef idx="0">
          <a:scrgbClr r="0" g="0" b="0"/>
        </a:effectRef>
        <a:fontRef idx="minor">
          <a:schemeClr val="tx1"/>
        </a:fontRef>
      </xdr:style>
      <xdr:txBody>
        <a:bodyPr wrap="square" rtlCol="0" anchor="t">
          <a:spAutoFit/>
        </a:bodyPr>
        <a:lstStyle>
          <a:lvl1pPr marL="0" indent="0">
            <a:defRPr sz="1100">
              <a:solidFill>
                <a:schemeClr val="tx1"/>
              </a:solidFill>
              <a:latin typeface="+mn-lt"/>
              <a:ea typeface="+mn-ea"/>
              <a:cs typeface="+mn-cs"/>
            </a:defRPr>
          </a:lvl1pPr>
          <a:lvl2pPr marL="457200" indent="0">
            <a:defRPr sz="1100">
              <a:solidFill>
                <a:schemeClr val="tx1"/>
              </a:solidFill>
              <a:latin typeface="+mn-lt"/>
              <a:ea typeface="+mn-ea"/>
              <a:cs typeface="+mn-cs"/>
            </a:defRPr>
          </a:lvl2pPr>
          <a:lvl3pPr marL="914400" indent="0">
            <a:defRPr sz="1100">
              <a:solidFill>
                <a:schemeClr val="tx1"/>
              </a:solidFill>
              <a:latin typeface="+mn-lt"/>
              <a:ea typeface="+mn-ea"/>
              <a:cs typeface="+mn-cs"/>
            </a:defRPr>
          </a:lvl3pPr>
          <a:lvl4pPr marL="1371600" indent="0">
            <a:defRPr sz="1100">
              <a:solidFill>
                <a:schemeClr val="tx1"/>
              </a:solidFill>
              <a:latin typeface="+mn-lt"/>
              <a:ea typeface="+mn-ea"/>
              <a:cs typeface="+mn-cs"/>
            </a:defRPr>
          </a:lvl4pPr>
          <a:lvl5pPr marL="1828800" indent="0">
            <a:defRPr sz="1100">
              <a:solidFill>
                <a:schemeClr val="tx1"/>
              </a:solidFill>
              <a:latin typeface="+mn-lt"/>
              <a:ea typeface="+mn-ea"/>
              <a:cs typeface="+mn-cs"/>
            </a:defRPr>
          </a:lvl5pPr>
          <a:lvl6pPr marL="2286000" indent="0">
            <a:defRPr sz="1100">
              <a:solidFill>
                <a:schemeClr val="tx1"/>
              </a:solidFill>
              <a:latin typeface="+mn-lt"/>
              <a:ea typeface="+mn-ea"/>
              <a:cs typeface="+mn-cs"/>
            </a:defRPr>
          </a:lvl6pPr>
          <a:lvl7pPr marL="2743200" indent="0">
            <a:defRPr sz="1100">
              <a:solidFill>
                <a:schemeClr val="tx1"/>
              </a:solidFill>
              <a:latin typeface="+mn-lt"/>
              <a:ea typeface="+mn-ea"/>
              <a:cs typeface="+mn-cs"/>
            </a:defRPr>
          </a:lvl7pPr>
          <a:lvl8pPr marL="3200400" indent="0">
            <a:defRPr sz="1100">
              <a:solidFill>
                <a:schemeClr val="tx1"/>
              </a:solidFill>
              <a:latin typeface="+mn-lt"/>
              <a:ea typeface="+mn-ea"/>
              <a:cs typeface="+mn-cs"/>
            </a:defRPr>
          </a:lvl8pPr>
          <a:lvl9pPr marL="3657600" indent="0">
            <a:defRPr sz="1100">
              <a:solidFill>
                <a:schemeClr val="tx1"/>
              </a:solidFill>
              <a:latin typeface="+mn-lt"/>
              <a:ea typeface="+mn-ea"/>
              <a:cs typeface="+mn-cs"/>
            </a:defRPr>
          </a:lvl9pPr>
        </a:lstStyle>
        <a:p>
          <a:pPr algn="ctr"/>
          <a:fld id="{7237388F-A1BA-4862-BBFF-42D08FC5FAFE}" type="TxLink">
            <a:rPr lang="en-US" sz="1600" b="0" i="0" u="none" strike="noStrike">
              <a:solidFill>
                <a:schemeClr val="tx1">
                  <a:lumMod val="65000"/>
                  <a:lumOff val="35000"/>
                </a:schemeClr>
              </a:solidFill>
              <a:latin typeface="Calibri"/>
              <a:cs typeface="Calibri"/>
            </a:rPr>
            <a:pPr algn="ctr"/>
            <a:t>Chart Title Name</a:t>
          </a:fld>
          <a:endParaRPr lang="en-US" sz="1600" b="0">
            <a:solidFill>
              <a:schemeClr val="tx1">
                <a:lumMod val="65000"/>
                <a:lumOff val="35000"/>
              </a:schemeClr>
            </a:solidFill>
          </a:endParaRPr>
        </a:p>
      </xdr:txBody>
    </xdr:sp>
    <xdr:clientData/>
  </xdr:twoCellAnchor>
</xdr:wsDr>
</file>

<file path=xl/drawings/drawing17.xml><?xml version="1.0" encoding="utf-8"?>
<xdr:wsDr xmlns:xdr="http://schemas.openxmlformats.org/drawingml/2006/spreadsheetDrawing" xmlns:a="http://schemas.openxmlformats.org/drawingml/2006/main">
  <xdr:twoCellAnchor editAs="absolute">
    <xdr:from>
      <xdr:col>5</xdr:col>
      <xdr:colOff>2368550</xdr:colOff>
      <xdr:row>0</xdr:row>
      <xdr:rowOff>38100</xdr:rowOff>
    </xdr:from>
    <xdr:to>
      <xdr:col>6</xdr:col>
      <xdr:colOff>352425</xdr:colOff>
      <xdr:row>0</xdr:row>
      <xdr:rowOff>257175</xdr:rowOff>
    </xdr:to>
    <xdr:sp macro="" textlink="">
      <xdr:nvSpPr>
        <xdr:cNvPr id="2" name="Rectangle: Rounded Corners 1">
          <a:hlinkClick xmlns:r="http://schemas.openxmlformats.org/officeDocument/2006/relationships" r:id="rId1"/>
          <a:extLst>
            <a:ext uri="{FF2B5EF4-FFF2-40B4-BE49-F238E27FC236}">
              <a16:creationId xmlns:a16="http://schemas.microsoft.com/office/drawing/2014/main" id="{4CD7E56D-51FB-4868-B183-9828E489363B}"/>
            </a:ext>
          </a:extLst>
        </xdr:cNvPr>
        <xdr:cNvSpPr/>
      </xdr:nvSpPr>
      <xdr:spPr>
        <a:xfrm>
          <a:off x="8464550" y="38100"/>
          <a:ext cx="1365250" cy="219075"/>
        </a:xfrm>
        <a:prstGeom prst="roundRect">
          <a:avLst/>
        </a:prstGeom>
        <a:solidFill>
          <a:schemeClr val="accent4">
            <a:lumMod val="60000"/>
            <a:lumOff val="40000"/>
          </a:schemeClr>
        </a:solidFill>
        <a:ln>
          <a:noFill/>
        </a:ln>
        <a:scene3d>
          <a:camera prst="orthographicFront"/>
          <a:lightRig rig="threePt" dir="t"/>
        </a:scene3d>
        <a:sp3d>
          <a:bevelT w="38100" h="38100" prst="angle"/>
        </a:sp3d>
      </xdr:spPr>
      <xdr:style>
        <a:lnRef idx="2">
          <a:schemeClr val="accent5"/>
        </a:lnRef>
        <a:fillRef idx="1">
          <a:schemeClr val="lt1"/>
        </a:fillRef>
        <a:effectRef idx="0">
          <a:schemeClr val="accent5"/>
        </a:effectRef>
        <a:fontRef idx="minor">
          <a:schemeClr val="dk1"/>
        </a:fontRef>
      </xdr:style>
      <xdr:txBody>
        <a:bodyPr vertOverflow="clip" horzOverflow="clip" tIns="0" rtlCol="0" anchor="ctr" anchorCtr="0"/>
        <a:lstStyle/>
        <a:p>
          <a:pPr algn="ctr"/>
          <a:r>
            <a:rPr lang="en-US" sz="1300" b="1">
              <a:solidFill>
                <a:sysClr val="windowText" lastClr="000000"/>
              </a:solidFill>
            </a:rPr>
            <a:t>Full Dashboard</a:t>
          </a:r>
        </a:p>
      </xdr:txBody>
    </xdr:sp>
    <xdr:clientData/>
  </xdr:twoCellAnchor>
  <xdr:twoCellAnchor editAs="absolute">
    <xdr:from>
      <xdr:col>5</xdr:col>
      <xdr:colOff>923925</xdr:colOff>
      <xdr:row>0</xdr:row>
      <xdr:rowOff>38100</xdr:rowOff>
    </xdr:from>
    <xdr:to>
      <xdr:col>5</xdr:col>
      <xdr:colOff>2289175</xdr:colOff>
      <xdr:row>0</xdr:row>
      <xdr:rowOff>257175</xdr:rowOff>
    </xdr:to>
    <xdr:sp macro="" textlink="">
      <xdr:nvSpPr>
        <xdr:cNvPr id="3" name="Rectangle: Rounded Corners 2">
          <a:hlinkClick xmlns:r="http://schemas.openxmlformats.org/officeDocument/2006/relationships" r:id="rId2"/>
          <a:extLst>
            <a:ext uri="{FF2B5EF4-FFF2-40B4-BE49-F238E27FC236}">
              <a16:creationId xmlns:a16="http://schemas.microsoft.com/office/drawing/2014/main" id="{A4B94725-BDAD-43B6-936B-C80FAE1C82B9}"/>
            </a:ext>
          </a:extLst>
        </xdr:cNvPr>
        <xdr:cNvSpPr/>
      </xdr:nvSpPr>
      <xdr:spPr>
        <a:xfrm>
          <a:off x="7019925" y="38100"/>
          <a:ext cx="1365250" cy="219075"/>
        </a:xfrm>
        <a:prstGeom prst="roundRect">
          <a:avLst/>
        </a:prstGeom>
        <a:solidFill>
          <a:schemeClr val="accent4">
            <a:lumMod val="60000"/>
            <a:lumOff val="40000"/>
          </a:schemeClr>
        </a:solidFill>
        <a:ln>
          <a:noFill/>
        </a:ln>
        <a:scene3d>
          <a:camera prst="orthographicFront"/>
          <a:lightRig rig="threePt" dir="t"/>
        </a:scene3d>
        <a:sp3d>
          <a:bevelT w="38100" h="38100" prst="angle"/>
        </a:sp3d>
      </xdr:spPr>
      <xdr:style>
        <a:lnRef idx="2">
          <a:schemeClr val="accent5"/>
        </a:lnRef>
        <a:fillRef idx="1">
          <a:schemeClr val="lt1"/>
        </a:fillRef>
        <a:effectRef idx="0">
          <a:schemeClr val="accent5"/>
        </a:effectRef>
        <a:fontRef idx="minor">
          <a:schemeClr val="dk1"/>
        </a:fontRef>
      </xdr:style>
      <xdr:txBody>
        <a:bodyPr vertOverflow="clip" horzOverflow="clip" tIns="0" rtlCol="0" anchor="ctr" anchorCtr="0"/>
        <a:lstStyle/>
        <a:p>
          <a:pPr algn="ctr"/>
          <a:r>
            <a:rPr lang="en-US" sz="1300" b="1">
              <a:solidFill>
                <a:sysClr val="windowText" lastClr="000000"/>
              </a:solidFill>
            </a:rPr>
            <a:t>Simple</a:t>
          </a:r>
          <a:r>
            <a:rPr lang="en-US" sz="1300" b="1" baseline="0">
              <a:solidFill>
                <a:sysClr val="windowText" lastClr="000000"/>
              </a:solidFill>
            </a:rPr>
            <a:t> Dash</a:t>
          </a:r>
          <a:endParaRPr lang="en-US" sz="1300" b="1">
            <a:solidFill>
              <a:sysClr val="windowText" lastClr="000000"/>
            </a:solidFill>
          </a:endParaRPr>
        </a:p>
      </xdr:txBody>
    </xdr:sp>
    <xdr:clientData/>
  </xdr:twoCellAnchor>
</xdr:wsDr>
</file>

<file path=xl/drawings/drawing18.xml><?xml version="1.0" encoding="utf-8"?>
<xdr:wsDr xmlns:xdr="http://schemas.openxmlformats.org/drawingml/2006/spreadsheetDrawing" xmlns:a="http://schemas.openxmlformats.org/drawingml/2006/main">
  <xdr:twoCellAnchor>
    <xdr:from>
      <xdr:col>0</xdr:col>
      <xdr:colOff>0</xdr:colOff>
      <xdr:row>26</xdr:row>
      <xdr:rowOff>0</xdr:rowOff>
    </xdr:from>
    <xdr:to>
      <xdr:col>8</xdr:col>
      <xdr:colOff>0</xdr:colOff>
      <xdr:row>39</xdr:row>
      <xdr:rowOff>0</xdr:rowOff>
    </xdr:to>
    <xdr:graphicFrame macro="">
      <xdr:nvGraphicFramePr>
        <xdr:cNvPr id="2" name="Chart 1">
          <a:extLst>
            <a:ext uri="{FF2B5EF4-FFF2-40B4-BE49-F238E27FC236}">
              <a16:creationId xmlns:a16="http://schemas.microsoft.com/office/drawing/2014/main" id="{65105AC9-79AB-4569-9E12-0006C83E254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8</xdr:col>
      <xdr:colOff>0</xdr:colOff>
      <xdr:row>26</xdr:row>
      <xdr:rowOff>0</xdr:rowOff>
    </xdr:from>
    <xdr:to>
      <xdr:col>16</xdr:col>
      <xdr:colOff>0</xdr:colOff>
      <xdr:row>39</xdr:row>
      <xdr:rowOff>0</xdr:rowOff>
    </xdr:to>
    <xdr:graphicFrame macro="">
      <xdr:nvGraphicFramePr>
        <xdr:cNvPr id="3" name="Chart 2">
          <a:extLst>
            <a:ext uri="{FF2B5EF4-FFF2-40B4-BE49-F238E27FC236}">
              <a16:creationId xmlns:a16="http://schemas.microsoft.com/office/drawing/2014/main" id="{03793FCA-58BB-4FAD-9B84-C089FD263B8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0</xdr:colOff>
      <xdr:row>39</xdr:row>
      <xdr:rowOff>0</xdr:rowOff>
    </xdr:from>
    <xdr:to>
      <xdr:col>8</xdr:col>
      <xdr:colOff>0</xdr:colOff>
      <xdr:row>52</xdr:row>
      <xdr:rowOff>0</xdr:rowOff>
    </xdr:to>
    <xdr:graphicFrame macro="">
      <xdr:nvGraphicFramePr>
        <xdr:cNvPr id="4" name="Chart 3">
          <a:extLst>
            <a:ext uri="{FF2B5EF4-FFF2-40B4-BE49-F238E27FC236}">
              <a16:creationId xmlns:a16="http://schemas.microsoft.com/office/drawing/2014/main" id="{A3462B5B-38D8-42F7-8178-7FA710D9313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8</xdr:col>
      <xdr:colOff>0</xdr:colOff>
      <xdr:row>39</xdr:row>
      <xdr:rowOff>0</xdr:rowOff>
    </xdr:from>
    <xdr:to>
      <xdr:col>16</xdr:col>
      <xdr:colOff>0</xdr:colOff>
      <xdr:row>52</xdr:row>
      <xdr:rowOff>0</xdr:rowOff>
    </xdr:to>
    <xdr:graphicFrame macro="">
      <xdr:nvGraphicFramePr>
        <xdr:cNvPr id="5" name="Chart 4">
          <a:extLst>
            <a:ext uri="{FF2B5EF4-FFF2-40B4-BE49-F238E27FC236}">
              <a16:creationId xmlns:a16="http://schemas.microsoft.com/office/drawing/2014/main" id="{5493D05E-021D-4EB0-AA45-D9B173EA7AA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439876</xdr:colOff>
      <xdr:row>29</xdr:row>
      <xdr:rowOff>38100</xdr:rowOff>
    </xdr:from>
    <xdr:to>
      <xdr:col>3</xdr:col>
      <xdr:colOff>323850</xdr:colOff>
      <xdr:row>33</xdr:row>
      <xdr:rowOff>121383</xdr:rowOff>
    </xdr:to>
    <xdr:sp macro="" textlink="">
      <xdr:nvSpPr>
        <xdr:cNvPr id="6" name="Oval 5">
          <a:extLst>
            <a:ext uri="{FF2B5EF4-FFF2-40B4-BE49-F238E27FC236}">
              <a16:creationId xmlns:a16="http://schemas.microsoft.com/office/drawing/2014/main" id="{1B0E53FD-1325-435B-A904-7CCF2D71D9D2}"/>
            </a:ext>
          </a:extLst>
        </xdr:cNvPr>
        <xdr:cNvSpPr/>
      </xdr:nvSpPr>
      <xdr:spPr>
        <a:xfrm>
          <a:off x="439876" y="6381750"/>
          <a:ext cx="1712774" cy="959583"/>
        </a:xfrm>
        <a:prstGeom prst="ellipse">
          <a:avLst/>
        </a:prstGeom>
        <a:noFill/>
        <a:ln w="19050">
          <a:solidFill>
            <a:srgbClr val="C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CA" sz="1100">
            <a:solidFill>
              <a:srgbClr val="404041"/>
            </a:solidFill>
          </a:endParaRPr>
        </a:p>
      </xdr:txBody>
    </xdr:sp>
    <xdr:clientData/>
  </xdr:twoCellAnchor>
  <xdr:twoCellAnchor>
    <xdr:from>
      <xdr:col>5</xdr:col>
      <xdr:colOff>38100</xdr:colOff>
      <xdr:row>34</xdr:row>
      <xdr:rowOff>45583</xdr:rowOff>
    </xdr:from>
    <xdr:to>
      <xdr:col>7</xdr:col>
      <xdr:colOff>416437</xdr:colOff>
      <xdr:row>36</xdr:row>
      <xdr:rowOff>104775</xdr:rowOff>
    </xdr:to>
    <xdr:sp macro="" textlink="">
      <xdr:nvSpPr>
        <xdr:cNvPr id="7" name="Oval 6">
          <a:extLst>
            <a:ext uri="{FF2B5EF4-FFF2-40B4-BE49-F238E27FC236}">
              <a16:creationId xmlns:a16="http://schemas.microsoft.com/office/drawing/2014/main" id="{BCA5AC5E-3F8D-48DA-8E46-D7DB94BA3748}"/>
            </a:ext>
          </a:extLst>
        </xdr:cNvPr>
        <xdr:cNvSpPr/>
      </xdr:nvSpPr>
      <xdr:spPr>
        <a:xfrm>
          <a:off x="3086100" y="7484608"/>
          <a:ext cx="1597537" cy="497342"/>
        </a:xfrm>
        <a:prstGeom prst="ellipse">
          <a:avLst/>
        </a:prstGeom>
        <a:noFill/>
        <a:ln w="19050">
          <a:solidFill>
            <a:srgbClr val="C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CA" sz="1100">
            <a:solidFill>
              <a:srgbClr val="404041"/>
            </a:solidFill>
          </a:endParaRPr>
        </a:p>
      </xdr:txBody>
    </xdr:sp>
    <xdr:clientData/>
  </xdr:twoCellAnchor>
  <xdr:twoCellAnchor>
    <xdr:from>
      <xdr:col>8</xdr:col>
      <xdr:colOff>260325</xdr:colOff>
      <xdr:row>30</xdr:row>
      <xdr:rowOff>180175</xdr:rowOff>
    </xdr:from>
    <xdr:to>
      <xdr:col>11</xdr:col>
      <xdr:colOff>178727</xdr:colOff>
      <xdr:row>32</xdr:row>
      <xdr:rowOff>185938</xdr:rowOff>
    </xdr:to>
    <xdr:sp macro="" textlink="">
      <xdr:nvSpPr>
        <xdr:cNvPr id="8" name="Oval 7">
          <a:extLst>
            <a:ext uri="{FF2B5EF4-FFF2-40B4-BE49-F238E27FC236}">
              <a16:creationId xmlns:a16="http://schemas.microsoft.com/office/drawing/2014/main" id="{06E12F46-5637-4F8E-9492-68BDF66A6A6D}"/>
            </a:ext>
          </a:extLst>
        </xdr:cNvPr>
        <xdr:cNvSpPr/>
      </xdr:nvSpPr>
      <xdr:spPr>
        <a:xfrm rot="20143282">
          <a:off x="5137125" y="6742900"/>
          <a:ext cx="1747202" cy="443913"/>
        </a:xfrm>
        <a:prstGeom prst="ellipse">
          <a:avLst/>
        </a:prstGeom>
        <a:noFill/>
        <a:ln w="19050">
          <a:solidFill>
            <a:srgbClr val="C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CA" sz="1100"/>
        </a:p>
      </xdr:txBody>
    </xdr:sp>
    <xdr:clientData/>
  </xdr:twoCellAnchor>
  <xdr:twoCellAnchor>
    <xdr:from>
      <xdr:col>13</xdr:col>
      <xdr:colOff>135014</xdr:colOff>
      <xdr:row>32</xdr:row>
      <xdr:rowOff>164487</xdr:rowOff>
    </xdr:from>
    <xdr:to>
      <xdr:col>15</xdr:col>
      <xdr:colOff>256994</xdr:colOff>
      <xdr:row>35</xdr:row>
      <xdr:rowOff>78344</xdr:rowOff>
    </xdr:to>
    <xdr:sp macro="" textlink="">
      <xdr:nvSpPr>
        <xdr:cNvPr id="9" name="Oval 8">
          <a:extLst>
            <a:ext uri="{FF2B5EF4-FFF2-40B4-BE49-F238E27FC236}">
              <a16:creationId xmlns:a16="http://schemas.microsoft.com/office/drawing/2014/main" id="{EFB18410-6637-4FA1-AA9B-7343F1F66A4D}"/>
            </a:ext>
          </a:extLst>
        </xdr:cNvPr>
        <xdr:cNvSpPr/>
      </xdr:nvSpPr>
      <xdr:spPr>
        <a:xfrm rot="1871212">
          <a:off x="8059814" y="7165362"/>
          <a:ext cx="1341180" cy="571082"/>
        </a:xfrm>
        <a:prstGeom prst="ellipse">
          <a:avLst/>
        </a:prstGeom>
        <a:noFill/>
        <a:ln w="19050">
          <a:solidFill>
            <a:srgbClr val="C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CA" sz="1100"/>
        </a:p>
      </xdr:txBody>
    </xdr:sp>
    <xdr:clientData/>
  </xdr:twoCellAnchor>
  <xdr:twoCellAnchor>
    <xdr:from>
      <xdr:col>4</xdr:col>
      <xdr:colOff>381000</xdr:colOff>
      <xdr:row>46</xdr:row>
      <xdr:rowOff>144242</xdr:rowOff>
    </xdr:from>
    <xdr:to>
      <xdr:col>7</xdr:col>
      <xdr:colOff>352200</xdr:colOff>
      <xdr:row>49</xdr:row>
      <xdr:rowOff>182983</xdr:rowOff>
    </xdr:to>
    <xdr:sp macro="" textlink="">
      <xdr:nvSpPr>
        <xdr:cNvPr id="10" name="Text Box 5">
          <a:extLst>
            <a:ext uri="{FF2B5EF4-FFF2-40B4-BE49-F238E27FC236}">
              <a16:creationId xmlns:a16="http://schemas.microsoft.com/office/drawing/2014/main" id="{2793CE69-0822-40E2-9F79-CC6A1C6DA8A8}"/>
            </a:ext>
          </a:extLst>
        </xdr:cNvPr>
        <xdr:cNvSpPr txBox="1">
          <a:spLocks noChangeArrowheads="1"/>
        </xdr:cNvSpPr>
      </xdr:nvSpPr>
      <xdr:spPr bwMode="auto">
        <a:xfrm>
          <a:off x="2819400" y="10212167"/>
          <a:ext cx="1800000" cy="695966"/>
        </a:xfrm>
        <a:prstGeom prst="rect">
          <a:avLst/>
        </a:prstGeom>
        <a:solidFill>
          <a:schemeClr val="accent1">
            <a:lumMod val="40000"/>
            <a:lumOff val="60000"/>
          </a:schemeClr>
        </a:solidFill>
        <a:ln w="9525">
          <a:noFill/>
          <a:miter lim="800000"/>
          <a:headEnd/>
          <a:tailEnd/>
        </a:ln>
      </xdr:spPr>
      <xdr:txBody>
        <a:bodyPr vertOverflow="clip" wrap="square" lIns="27432" tIns="22860" rIns="0" bIns="0" anchor="ctr" upright="1"/>
        <a:lstStyle/>
        <a:p>
          <a:pPr algn="ctr" rtl="0">
            <a:defRPr sz="1000"/>
          </a:pPr>
          <a:r>
            <a:rPr lang="en-US" sz="1200" b="1" i="0" u="none" strike="noStrike" baseline="0">
              <a:solidFill>
                <a:srgbClr val="404041"/>
              </a:solidFill>
              <a:latin typeface="Calibri" pitchFamily="34" charset="0"/>
              <a:cs typeface="Arial"/>
            </a:rPr>
            <a:t>Data line crosses once </a:t>
          </a:r>
        </a:p>
        <a:p>
          <a:pPr algn="ctr" rtl="0">
            <a:defRPr sz="1000"/>
          </a:pPr>
          <a:r>
            <a:rPr lang="en-US" sz="1200" b="1" i="0" u="none" strike="noStrike" baseline="0">
              <a:solidFill>
                <a:srgbClr val="404041"/>
              </a:solidFill>
              <a:latin typeface="Calibri" pitchFamily="34" charset="0"/>
              <a:cs typeface="Arial"/>
            </a:rPr>
            <a:t>Too few runs: total 2 runs. This is a signal of change.</a:t>
          </a:r>
        </a:p>
      </xdr:txBody>
    </xdr:sp>
    <xdr:clientData/>
  </xdr:twoCellAnchor>
  <xdr:twoCellAnchor>
    <xdr:from>
      <xdr:col>4</xdr:col>
      <xdr:colOff>104775</xdr:colOff>
      <xdr:row>46</xdr:row>
      <xdr:rowOff>85725</xdr:rowOff>
    </xdr:from>
    <xdr:to>
      <xdr:col>4</xdr:col>
      <xdr:colOff>338072</xdr:colOff>
      <xdr:row>47</xdr:row>
      <xdr:rowOff>119278</xdr:rowOff>
    </xdr:to>
    <xdr:cxnSp macro="">
      <xdr:nvCxnSpPr>
        <xdr:cNvPr id="11" name="Straight Arrow Connector 10">
          <a:extLst>
            <a:ext uri="{FF2B5EF4-FFF2-40B4-BE49-F238E27FC236}">
              <a16:creationId xmlns:a16="http://schemas.microsoft.com/office/drawing/2014/main" id="{2CA94D14-356D-4447-A7CE-EDEC4DB100E3}"/>
            </a:ext>
          </a:extLst>
        </xdr:cNvPr>
        <xdr:cNvCxnSpPr/>
      </xdr:nvCxnSpPr>
      <xdr:spPr>
        <a:xfrm flipH="1" flipV="1">
          <a:off x="2543175" y="10153650"/>
          <a:ext cx="233297" cy="252628"/>
        </a:xfrm>
        <a:prstGeom prst="straightConnector1">
          <a:avLst/>
        </a:prstGeom>
        <a:ln w="22225">
          <a:solidFill>
            <a:srgbClr val="C00000"/>
          </a:solidFill>
          <a:headEnd type="none"/>
          <a:tailEnd type="stealth" w="lg" len="lg"/>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211034</xdr:colOff>
      <xdr:row>41</xdr:row>
      <xdr:rowOff>73992</xdr:rowOff>
    </xdr:from>
    <xdr:to>
      <xdr:col>10</xdr:col>
      <xdr:colOff>542925</xdr:colOff>
      <xdr:row>42</xdr:row>
      <xdr:rowOff>133350</xdr:rowOff>
    </xdr:to>
    <xdr:sp macro="" textlink="">
      <xdr:nvSpPr>
        <xdr:cNvPr id="12" name="Oval 11">
          <a:extLst>
            <a:ext uri="{FF2B5EF4-FFF2-40B4-BE49-F238E27FC236}">
              <a16:creationId xmlns:a16="http://schemas.microsoft.com/office/drawing/2014/main" id="{4BFA25E2-819E-4373-8F0F-71696D5F8AF2}"/>
            </a:ext>
          </a:extLst>
        </xdr:cNvPr>
        <xdr:cNvSpPr/>
      </xdr:nvSpPr>
      <xdr:spPr>
        <a:xfrm>
          <a:off x="6307034" y="9046542"/>
          <a:ext cx="331891" cy="278433"/>
        </a:xfrm>
        <a:prstGeom prst="ellipse">
          <a:avLst/>
        </a:prstGeom>
        <a:noFill/>
        <a:ln w="19050">
          <a:solidFill>
            <a:srgbClr val="C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CA" sz="1100"/>
        </a:p>
      </xdr:txBody>
    </xdr:sp>
    <xdr:clientData/>
  </xdr:twoCellAnchor>
  <xdr:twoCellAnchor editAs="absolute">
    <xdr:from>
      <xdr:col>13</xdr:col>
      <xdr:colOff>457200</xdr:colOff>
      <xdr:row>0</xdr:row>
      <xdr:rowOff>38100</xdr:rowOff>
    </xdr:from>
    <xdr:to>
      <xdr:col>16</xdr:col>
      <xdr:colOff>0</xdr:colOff>
      <xdr:row>0</xdr:row>
      <xdr:rowOff>257175</xdr:rowOff>
    </xdr:to>
    <xdr:sp macro="" textlink="">
      <xdr:nvSpPr>
        <xdr:cNvPr id="13" name="Rectangle: Rounded Corners 12">
          <a:hlinkClick xmlns:r="http://schemas.openxmlformats.org/officeDocument/2006/relationships" r:id="rId5"/>
          <a:extLst>
            <a:ext uri="{FF2B5EF4-FFF2-40B4-BE49-F238E27FC236}">
              <a16:creationId xmlns:a16="http://schemas.microsoft.com/office/drawing/2014/main" id="{9F7F18D2-2D62-47CC-A380-9D9720040E95}"/>
            </a:ext>
          </a:extLst>
        </xdr:cNvPr>
        <xdr:cNvSpPr/>
      </xdr:nvSpPr>
      <xdr:spPr>
        <a:xfrm>
          <a:off x="8382000" y="38100"/>
          <a:ext cx="1371600" cy="219075"/>
        </a:xfrm>
        <a:prstGeom prst="roundRect">
          <a:avLst/>
        </a:prstGeom>
        <a:solidFill>
          <a:schemeClr val="accent4">
            <a:lumMod val="60000"/>
            <a:lumOff val="40000"/>
          </a:schemeClr>
        </a:solidFill>
        <a:ln>
          <a:noFill/>
        </a:ln>
        <a:scene3d>
          <a:camera prst="orthographicFront"/>
          <a:lightRig rig="threePt" dir="t"/>
        </a:scene3d>
        <a:sp3d>
          <a:bevelT w="38100" h="38100" prst="angle"/>
        </a:sp3d>
      </xdr:spPr>
      <xdr:style>
        <a:lnRef idx="2">
          <a:schemeClr val="accent5"/>
        </a:lnRef>
        <a:fillRef idx="1">
          <a:schemeClr val="lt1"/>
        </a:fillRef>
        <a:effectRef idx="0">
          <a:schemeClr val="accent5"/>
        </a:effectRef>
        <a:fontRef idx="minor">
          <a:schemeClr val="dk1"/>
        </a:fontRef>
      </xdr:style>
      <xdr:txBody>
        <a:bodyPr vertOverflow="clip" horzOverflow="clip" tIns="0" rtlCol="0" anchor="ctr" anchorCtr="0"/>
        <a:lstStyle/>
        <a:p>
          <a:pPr algn="ctr"/>
          <a:r>
            <a:rPr lang="en-US" sz="1300" b="1">
              <a:solidFill>
                <a:sysClr val="windowText" lastClr="000000"/>
              </a:solidFill>
            </a:rPr>
            <a:t>Full Dashboard</a:t>
          </a:r>
        </a:p>
      </xdr:txBody>
    </xdr:sp>
    <xdr:clientData/>
  </xdr:twoCellAnchor>
  <xdr:twoCellAnchor editAs="absolute">
    <xdr:from>
      <xdr:col>11</xdr:col>
      <xdr:colOff>238125</xdr:colOff>
      <xdr:row>0</xdr:row>
      <xdr:rowOff>38100</xdr:rowOff>
    </xdr:from>
    <xdr:to>
      <xdr:col>13</xdr:col>
      <xdr:colOff>384175</xdr:colOff>
      <xdr:row>0</xdr:row>
      <xdr:rowOff>257175</xdr:rowOff>
    </xdr:to>
    <xdr:sp macro="" textlink="">
      <xdr:nvSpPr>
        <xdr:cNvPr id="15" name="Rectangle: Rounded Corners 14">
          <a:hlinkClick xmlns:r="http://schemas.openxmlformats.org/officeDocument/2006/relationships" r:id="rId6"/>
          <a:extLst>
            <a:ext uri="{FF2B5EF4-FFF2-40B4-BE49-F238E27FC236}">
              <a16:creationId xmlns:a16="http://schemas.microsoft.com/office/drawing/2014/main" id="{30242DFD-2F42-44D4-957C-9CDD2ECF906E}"/>
            </a:ext>
          </a:extLst>
        </xdr:cNvPr>
        <xdr:cNvSpPr/>
      </xdr:nvSpPr>
      <xdr:spPr>
        <a:xfrm>
          <a:off x="6943725" y="38100"/>
          <a:ext cx="1365250" cy="219075"/>
        </a:xfrm>
        <a:prstGeom prst="roundRect">
          <a:avLst/>
        </a:prstGeom>
        <a:solidFill>
          <a:schemeClr val="accent4">
            <a:lumMod val="60000"/>
            <a:lumOff val="40000"/>
          </a:schemeClr>
        </a:solidFill>
        <a:ln>
          <a:noFill/>
        </a:ln>
        <a:scene3d>
          <a:camera prst="orthographicFront"/>
          <a:lightRig rig="threePt" dir="t"/>
        </a:scene3d>
        <a:sp3d>
          <a:bevelT w="38100" h="38100" prst="angle"/>
        </a:sp3d>
      </xdr:spPr>
      <xdr:style>
        <a:lnRef idx="2">
          <a:schemeClr val="accent5"/>
        </a:lnRef>
        <a:fillRef idx="1">
          <a:schemeClr val="lt1"/>
        </a:fillRef>
        <a:effectRef idx="0">
          <a:schemeClr val="accent5"/>
        </a:effectRef>
        <a:fontRef idx="minor">
          <a:schemeClr val="dk1"/>
        </a:fontRef>
      </xdr:style>
      <xdr:txBody>
        <a:bodyPr vertOverflow="clip" horzOverflow="clip" tIns="0" rtlCol="0" anchor="ctr" anchorCtr="0"/>
        <a:lstStyle/>
        <a:p>
          <a:pPr algn="ctr"/>
          <a:r>
            <a:rPr lang="en-US" sz="1300" b="1">
              <a:solidFill>
                <a:sysClr val="windowText" lastClr="000000"/>
              </a:solidFill>
            </a:rPr>
            <a:t>Simple</a:t>
          </a:r>
          <a:r>
            <a:rPr lang="en-US" sz="1300" b="1" baseline="0">
              <a:solidFill>
                <a:sysClr val="windowText" lastClr="000000"/>
              </a:solidFill>
            </a:rPr>
            <a:t> Dash</a:t>
          </a:r>
          <a:endParaRPr lang="en-US" sz="1300" b="1">
            <a:solidFill>
              <a:sysClr val="windowText" lastClr="000000"/>
            </a:solidFill>
          </a:endParaRPr>
        </a:p>
      </xdr:txBody>
    </xdr:sp>
    <xdr:clientData/>
  </xdr:twoCellAnchor>
</xdr:wsDr>
</file>

<file path=xl/drawings/drawing19.xml><?xml version="1.0" encoding="utf-8"?>
<xdr:wsDr xmlns:xdr="http://schemas.openxmlformats.org/drawingml/2006/spreadsheetDrawing" xmlns:a="http://schemas.openxmlformats.org/drawingml/2006/main">
  <xdr:twoCellAnchor editAs="absolute">
    <xdr:from>
      <xdr:col>7</xdr:col>
      <xdr:colOff>640416</xdr:colOff>
      <xdr:row>0</xdr:row>
      <xdr:rowOff>38100</xdr:rowOff>
    </xdr:from>
    <xdr:to>
      <xdr:col>9</xdr:col>
      <xdr:colOff>183216</xdr:colOff>
      <xdr:row>0</xdr:row>
      <xdr:rowOff>257175</xdr:rowOff>
    </xdr:to>
    <xdr:sp macro="" textlink="">
      <xdr:nvSpPr>
        <xdr:cNvPr id="2" name="Rectangle: Rounded Corners 1">
          <a:hlinkClick xmlns:r="http://schemas.openxmlformats.org/officeDocument/2006/relationships" r:id="rId1"/>
          <a:extLst>
            <a:ext uri="{FF2B5EF4-FFF2-40B4-BE49-F238E27FC236}">
              <a16:creationId xmlns:a16="http://schemas.microsoft.com/office/drawing/2014/main" id="{B7697437-73C5-4C57-BA3B-89C9C539F112}"/>
            </a:ext>
          </a:extLst>
        </xdr:cNvPr>
        <xdr:cNvSpPr/>
      </xdr:nvSpPr>
      <xdr:spPr>
        <a:xfrm>
          <a:off x="5488641" y="38100"/>
          <a:ext cx="1371600" cy="219075"/>
        </a:xfrm>
        <a:prstGeom prst="roundRect">
          <a:avLst/>
        </a:prstGeom>
        <a:solidFill>
          <a:schemeClr val="accent4">
            <a:lumMod val="60000"/>
            <a:lumOff val="40000"/>
          </a:schemeClr>
        </a:solidFill>
        <a:ln>
          <a:noFill/>
        </a:ln>
        <a:scene3d>
          <a:camera prst="orthographicFront"/>
          <a:lightRig rig="threePt" dir="t"/>
        </a:scene3d>
        <a:sp3d>
          <a:bevelT w="38100" h="38100" prst="angle"/>
        </a:sp3d>
      </xdr:spPr>
      <xdr:style>
        <a:lnRef idx="2">
          <a:schemeClr val="accent5"/>
        </a:lnRef>
        <a:fillRef idx="1">
          <a:schemeClr val="lt1"/>
        </a:fillRef>
        <a:effectRef idx="0">
          <a:schemeClr val="accent5"/>
        </a:effectRef>
        <a:fontRef idx="minor">
          <a:schemeClr val="dk1"/>
        </a:fontRef>
      </xdr:style>
      <xdr:txBody>
        <a:bodyPr vertOverflow="clip" horzOverflow="clip" tIns="0" rtlCol="0" anchor="ctr" anchorCtr="0"/>
        <a:lstStyle/>
        <a:p>
          <a:pPr algn="ctr"/>
          <a:r>
            <a:rPr lang="en-US" sz="1300" b="1">
              <a:solidFill>
                <a:sysClr val="windowText" lastClr="000000"/>
              </a:solidFill>
            </a:rPr>
            <a:t>Full Dashboard</a:t>
          </a:r>
        </a:p>
      </xdr:txBody>
    </xdr:sp>
    <xdr:clientData/>
  </xdr:twoCellAnchor>
  <xdr:twoCellAnchor editAs="oneCell">
    <xdr:from>
      <xdr:col>17</xdr:col>
      <xdr:colOff>0</xdr:colOff>
      <xdr:row>3</xdr:row>
      <xdr:rowOff>288632</xdr:rowOff>
    </xdr:from>
    <xdr:to>
      <xdr:col>23</xdr:col>
      <xdr:colOff>410237</xdr:colOff>
      <xdr:row>10</xdr:row>
      <xdr:rowOff>556167</xdr:rowOff>
    </xdr:to>
    <xdr:pic>
      <xdr:nvPicPr>
        <xdr:cNvPr id="34" name="Picture 33">
          <a:extLst>
            <a:ext uri="{FF2B5EF4-FFF2-40B4-BE49-F238E27FC236}">
              <a16:creationId xmlns:a16="http://schemas.microsoft.com/office/drawing/2014/main" id="{C4BAA0F0-D609-FF17-6D2E-6C0067D64916}"/>
            </a:ext>
          </a:extLst>
        </xdr:cNvPr>
        <xdr:cNvPicPr>
          <a:picLocks noChangeAspect="1"/>
        </xdr:cNvPicPr>
      </xdr:nvPicPr>
      <xdr:blipFill>
        <a:blip xmlns:r="http://schemas.openxmlformats.org/officeDocument/2006/relationships" r:embed="rId2"/>
        <a:stretch>
          <a:fillRect/>
        </a:stretch>
      </xdr:blipFill>
      <xdr:spPr>
        <a:xfrm>
          <a:off x="11953875" y="1831682"/>
          <a:ext cx="4696487" cy="6001585"/>
        </a:xfrm>
        <a:prstGeom prst="rect">
          <a:avLst/>
        </a:prstGeom>
        <a:ln>
          <a:solidFill>
            <a:schemeClr val="bg1">
              <a:lumMod val="75000"/>
            </a:schemeClr>
          </a:solidFill>
        </a:ln>
        <a:effectLst>
          <a:outerShdw blurRad="50800" dist="38100" dir="2700000" algn="tl" rotWithShape="0">
            <a:prstClr val="black">
              <a:alpha val="40000"/>
            </a:prstClr>
          </a:outerShdw>
        </a:effectLst>
      </xdr:spPr>
    </xdr:pic>
    <xdr:clientData/>
  </xdr:twoCellAnchor>
  <xdr:twoCellAnchor editAs="absolute">
    <xdr:from>
      <xdr:col>6</xdr:col>
      <xdr:colOff>114300</xdr:colOff>
      <xdr:row>0</xdr:row>
      <xdr:rowOff>38100</xdr:rowOff>
    </xdr:from>
    <xdr:to>
      <xdr:col>7</xdr:col>
      <xdr:colOff>565150</xdr:colOff>
      <xdr:row>0</xdr:row>
      <xdr:rowOff>257175</xdr:rowOff>
    </xdr:to>
    <xdr:sp macro="" textlink="">
      <xdr:nvSpPr>
        <xdr:cNvPr id="36" name="Rectangle: Rounded Corners 35">
          <a:hlinkClick xmlns:r="http://schemas.openxmlformats.org/officeDocument/2006/relationships" r:id="rId3"/>
          <a:extLst>
            <a:ext uri="{FF2B5EF4-FFF2-40B4-BE49-F238E27FC236}">
              <a16:creationId xmlns:a16="http://schemas.microsoft.com/office/drawing/2014/main" id="{02365C70-8CCB-40CB-BA51-1FAE96C53AF5}"/>
            </a:ext>
          </a:extLst>
        </xdr:cNvPr>
        <xdr:cNvSpPr/>
      </xdr:nvSpPr>
      <xdr:spPr>
        <a:xfrm>
          <a:off x="4048125" y="38100"/>
          <a:ext cx="1365250" cy="219075"/>
        </a:xfrm>
        <a:prstGeom prst="roundRect">
          <a:avLst/>
        </a:prstGeom>
        <a:solidFill>
          <a:schemeClr val="accent4">
            <a:lumMod val="60000"/>
            <a:lumOff val="40000"/>
          </a:schemeClr>
        </a:solidFill>
        <a:ln>
          <a:noFill/>
        </a:ln>
        <a:scene3d>
          <a:camera prst="orthographicFront"/>
          <a:lightRig rig="threePt" dir="t"/>
        </a:scene3d>
        <a:sp3d>
          <a:bevelT w="38100" h="38100" prst="angle"/>
        </a:sp3d>
      </xdr:spPr>
      <xdr:style>
        <a:lnRef idx="2">
          <a:schemeClr val="accent5"/>
        </a:lnRef>
        <a:fillRef idx="1">
          <a:schemeClr val="lt1"/>
        </a:fillRef>
        <a:effectRef idx="0">
          <a:schemeClr val="accent5"/>
        </a:effectRef>
        <a:fontRef idx="minor">
          <a:schemeClr val="dk1"/>
        </a:fontRef>
      </xdr:style>
      <xdr:txBody>
        <a:bodyPr vertOverflow="clip" horzOverflow="clip" tIns="0" rtlCol="0" anchor="ctr" anchorCtr="0"/>
        <a:lstStyle/>
        <a:p>
          <a:pPr algn="ctr"/>
          <a:r>
            <a:rPr lang="en-US" sz="1300" b="1">
              <a:solidFill>
                <a:sysClr val="windowText" lastClr="000000"/>
              </a:solidFill>
            </a:rPr>
            <a:t>Simple</a:t>
          </a:r>
          <a:r>
            <a:rPr lang="en-US" sz="1300" b="1" baseline="0">
              <a:solidFill>
                <a:sysClr val="windowText" lastClr="000000"/>
              </a:solidFill>
            </a:rPr>
            <a:t> Dash</a:t>
          </a:r>
          <a:endParaRPr lang="en-US" sz="1300" b="1">
            <a:solidFill>
              <a:sysClr val="windowText" lastClr="000000"/>
            </a:solidFill>
          </a:endParaRPr>
        </a:p>
      </xdr:txBody>
    </xdr:sp>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010DB36E-783F-4633-828C-6A741A8E6D1A}" name="Tbl_M1" displayName="Tbl_M1" ref="A3:J263" totalsRowShown="0" headerRowDxfId="113" dataDxfId="112">
  <autoFilter ref="A3:J263" xr:uid="{3D42A259-8AE8-48FC-A804-4BFBCDDBF7F8}"/>
  <tableColumns count="10">
    <tableColumn id="1" xr3:uid="{9542D41D-4E70-464F-AD85-2A8A7E9780AB}" name="Date" dataDxfId="111"/>
    <tableColumn id="2" xr3:uid="{4ACC21CE-A38A-47FC-A2AE-3143EB73BE54}" name="In-person Visits" dataDxfId="110"/>
    <tableColumn id="5" xr3:uid="{894D6CDC-4D0F-489D-ADEA-D9E77AEBCBF5}" name="Virtual Visits" dataDxfId="109" dataCellStyle="Normal 2"/>
    <tableColumn id="7" xr3:uid="{553A1860-62AB-4B0C-94F2-B11FF6F0D60A}" name="Subgroup 3" dataDxfId="108" dataCellStyle="Normal 2"/>
    <tableColumn id="6" xr3:uid="{F6C7B9CE-610B-4C05-BAB7-58FE5CCF55BB}" name="Subgroup 4" dataDxfId="107" dataCellStyle="Normal 2"/>
    <tableColumn id="9" xr3:uid="{CE294DF8-D099-40B8-977D-B747039C171D}" name="Clinic Hours (or Days)" dataDxfId="2" dataCellStyle="Normal 2"/>
    <tableColumn id="4" xr3:uid="{18711C6F-F4CF-498C-8797-5AAE38865A72}" name="All Visits" dataDxfId="106" dataCellStyle="Normal 2">
      <calculatedColumnFormula>IFERROR(IF(COUNTA(Tbl_M1[[#This Row],[In-person Visits]:[Subgroup 4]])=0,NA(),SUM(Tbl_M1[[#This Row],[In-person Visits]:[Subgroup 4]])),NA())</calculatedColumnFormula>
    </tableColumn>
    <tableColumn id="3" xr3:uid="{F6CB3598-8994-490F-ADD4-1EC28B210C64}" name="Median" dataDxfId="105">
      <calculatedColumnFormula array="1">MEDIAN(IF(ISNUMBER(Tbl_M1[All Visits]),Tbl_M1[All Visits]))</calculatedColumnFormula>
    </tableColumn>
    <tableColumn id="10" xr3:uid="{81DD7AC0-5CF5-4B58-AE63-86AEB5C602F9}" name="Visits per Hour" dataDxfId="1">
      <calculatedColumnFormula>IFERROR(Tbl_M1[[#This Row],[All Visits]]/Tbl_M1[[#This Row],[Clinic Hours (or Days)]],NA())</calculatedColumnFormula>
    </tableColumn>
    <tableColumn id="11" xr3:uid="{6500EE11-889B-492B-A4F6-FB22C9D138CC}" name="Median Visits per Hour" dataDxfId="0">
      <calculatedColumnFormula array="1">MEDIAN(IF(ISNUMBER(Tbl_M1[Visits per Hour]),Tbl_M1[Visits per Hour]))</calculatedColumnFormula>
    </tableColumn>
  </tableColumns>
  <tableStyleInfo name="TableStyleMedium2" showFirstColumn="0" showLastColumn="0" showRowStripes="0"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 xr:uid="{BBC4705C-05E6-4069-82BE-B171F82B7C03}" name="Tbl_M2" displayName="Tbl_M2" ref="A3:G263" totalsRowShown="0" headerRowDxfId="104" dataDxfId="103">
  <autoFilter ref="A3:G263" xr:uid="{3D42A259-8AE8-48FC-A804-4BFBCDDBF7F8}"/>
  <tableColumns count="7">
    <tableColumn id="1" xr3:uid="{BF3A41DB-D025-4C13-9197-0903308BCDDB}" name="Date" dataDxfId="102"/>
    <tableColumn id="2" xr3:uid="{D46D253B-AD37-43CF-BE9C-F835278EEA9B}" name="Subgroup 1" dataDxfId="101"/>
    <tableColumn id="7" xr3:uid="{CFF5A7E0-F79A-46E5-ADBD-506D73847B0D}" name="Subgroup 2" dataDxfId="100" dataCellStyle="Normal 2"/>
    <tableColumn id="6" xr3:uid="{E5A408EF-644E-4231-8FEE-989BD9ADDF2D}" name="Subgroup 3" dataDxfId="99" dataCellStyle="Normal 2"/>
    <tableColumn id="8" xr3:uid="{D232B9F7-7B1A-44C7-9AAB-A28F23F8A035}" name="Subgroup 4" dataDxfId="98" dataCellStyle="Normal 2"/>
    <tableColumn id="4" xr3:uid="{7603EC24-515E-4FAA-82A4-155A7087500F}" name="Total" dataDxfId="97" dataCellStyle="Normal 2">
      <calculatedColumnFormula>IFERROR(IF(COUNTA(Tbl_M2[[#This Row],[Subgroup 1]:[Subgroup 4]])=0,NA(),SUM(Tbl_M2[[#This Row],[Subgroup 1]:[Subgroup 4]])),NA())</calculatedColumnFormula>
    </tableColumn>
    <tableColumn id="3" xr3:uid="{B94CA554-AC16-4224-B851-54F45DF6ED9C}" name="Median" dataDxfId="96">
      <calculatedColumnFormula array="1">MEDIAN(IF(ISNUMBER(Tbl_M2[Subgroup 1]),Tbl_M2[Subgroup 1]))</calculatedColumnFormula>
    </tableColumn>
  </tableColumns>
  <tableStyleInfo name="TableStyleMedium2" showFirstColumn="0" showLastColumn="0" showRowStripes="0"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 xr:uid="{E6CBBEB4-C918-4CB8-BFBC-2115E36D5F85}" name="Tbl_M3" displayName="Tbl_M3" ref="A3:G263" totalsRowShown="0" headerRowDxfId="95" dataDxfId="94">
  <autoFilter ref="A3:G263" xr:uid="{3D42A259-8AE8-48FC-A804-4BFBCDDBF7F8}"/>
  <tableColumns count="7">
    <tableColumn id="1" xr3:uid="{BCAF9CDE-96BD-40BB-8EE1-1EAD8640CDE2}" name="Date" dataDxfId="93"/>
    <tableColumn id="2" xr3:uid="{AF3B1BFA-D111-4CAB-B4AF-7F67A274C6B1}" name="Subgroup 1" dataDxfId="92"/>
    <tableColumn id="7" xr3:uid="{87F55609-0709-4DA0-8514-A3C8AF4891A6}" name="Subgroup 2" dataDxfId="91" dataCellStyle="Normal 2"/>
    <tableColumn id="6" xr3:uid="{80FD088A-5557-474F-9B3E-5FC4C3F857B2}" name="Subgroup 3" dataDxfId="90" dataCellStyle="Normal 2"/>
    <tableColumn id="5" xr3:uid="{822111C0-162F-4331-A580-2619F5F9A31D}" name="Subgroup 4" dataDxfId="89" dataCellStyle="Normal 2"/>
    <tableColumn id="4" xr3:uid="{E6753471-2EDC-4D77-8C52-85C921AE1F83}" name="Total" dataDxfId="88" dataCellStyle="Normal 2">
      <calculatedColumnFormula>IFERROR(IF(COUNTA(Tbl_M3[[#This Row],[Subgroup 1]:[Subgroup 4]])=0,NA(),SUM(Tbl_M3[[#This Row],[Subgroup 1]:[Subgroup 4]])),NA())</calculatedColumnFormula>
    </tableColumn>
    <tableColumn id="3" xr3:uid="{48C38FDB-03E2-4DB5-9BFF-6480A67E0E39}" name="Median" dataDxfId="87">
      <calculatedColumnFormula array="1">MEDIAN(IF(ISNUMBER(Tbl_M3[Subgroup 1]),Tbl_M3[Subgroup 1]))</calculatedColumnFormula>
    </tableColumn>
  </tableColumns>
  <tableStyleInfo name="TableStyleMedium2" showFirstColumn="0" showLastColumn="0" showRowStripes="0"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097B4B80-BBEA-426F-ADBB-D881F6B3A8F4}" name="Tbl_TF" displayName="Tbl_TF" ref="A3:G134" totalsRowShown="0" headerRowDxfId="86" dataDxfId="85">
  <autoFilter ref="A3:G134" xr:uid="{3D42A259-8AE8-48FC-A804-4BFBCDDBF7F8}"/>
  <tableColumns count="7">
    <tableColumn id="1" xr3:uid="{25A2E596-548F-4D11-B521-9472A858D919}" name="Date" dataDxfId="84"/>
    <tableColumn id="2" xr3:uid="{FC8B6F5F-82FF-464B-BAA2-2D64C7E43A9D}" name="All Staff Meeting" dataDxfId="83"/>
    <tableColumn id="6" xr3:uid="{2E4FFB25-8697-481A-8065-8188B925F371}" name="Celebrations" dataDxfId="82" dataCellStyle="Normal 2"/>
    <tableColumn id="8" xr3:uid="{00D77C6B-9578-41E9-BE31-23C9DFF49990}" name="Informal Connections" dataDxfId="81" dataCellStyle="Normal 2"/>
    <tableColumn id="7" xr3:uid="{2996AE72-93AE-4FCD-B89E-039277809A0F}" name="Huddles" dataDxfId="80" dataCellStyle="Normal 2"/>
    <tableColumn id="5" xr3:uid="{576DD5F1-FADC-454F-80E8-D6B943C860F8}" name="Combined Total" dataDxfId="79" dataCellStyle="Normal 2">
      <calculatedColumnFormula>IFERROR(IF(COUNTA(Tbl_TF[[#This Row],[All Staff Meeting]:[Huddles]])=0,NA(),SUM(Tbl_TF[[#This Row],[All Staff Meeting]:[Huddles]])),NA())</calculatedColumnFormula>
    </tableColumn>
    <tableColumn id="3" xr3:uid="{3E6D11B6-F5D2-459A-BFB6-6075F3D73D54}" name="Median" dataDxfId="78">
      <calculatedColumnFormula array="1">IFERROR(MEDIAN(IF(ISNUMBER(TF_YMain),TF_YMain)),0)</calculatedColumnFormula>
    </tableColumn>
  </tableColumns>
  <tableStyleInfo name="TableStyleMedium2" showFirstColumn="0" showLastColumn="0" showRowStripes="0"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80A2BA5E-CF4C-4AF6-BBCC-349E859FE695}" name="Tbl_RC" displayName="Tbl_RC" ref="A3:G134" totalsRowShown="0" headerRowDxfId="77" dataDxfId="76">
  <autoFilter ref="A3:G134" xr:uid="{3D42A259-8AE8-48FC-A804-4BFBCDDBF7F8}"/>
  <tableColumns count="7">
    <tableColumn id="1" xr3:uid="{8382BD09-8A9C-4576-9836-40DD03121BD3}" name="Date" dataDxfId="75"/>
    <tableColumn id="2" xr3:uid="{64806FD4-F9B0-49A6-A789-75C3BE7E54A2}" name="Actions Following Meetings" dataDxfId="74"/>
    <tableColumn id="6" xr3:uid="{7462ACE4-AF2A-4697-A3F6-E98F01D77D73}" name="Training Schedule" dataDxfId="73" dataCellStyle="Normal 2"/>
    <tableColumn id="8" xr3:uid="{55217B02-9514-41D8-B7EE-FFDAFC416FD2}" name="Change Idea 3" dataDxfId="72" dataCellStyle="Normal 2"/>
    <tableColumn id="7" xr3:uid="{4AA85BE6-543C-4094-839F-1B2682DF5CED}" name="Change Idea 4" dataDxfId="71" dataCellStyle="Normal 2"/>
    <tableColumn id="5" xr3:uid="{268BC54B-923E-4A79-82CF-4BE04669BE2D}" name="Combined Total" dataDxfId="70" dataCellStyle="Normal 2">
      <calculatedColumnFormula>IFERROR(IF(COUNTA(Tbl_RC[[#This Row],[Actions Following Meetings]:[Change Idea 4]])=0,NA(),SUM(Tbl_RC[[#This Row],[Actions Following Meetings]:[Change Idea 4]])),NA())</calculatedColumnFormula>
    </tableColumn>
    <tableColumn id="3" xr3:uid="{8DF07450-6986-4BDF-AC3D-BF7A8B511FB3}" name="Median" dataDxfId="69">
      <calculatedColumnFormula array="1">IFERROR(MEDIAN(IF(ISNUMBER(RC_YMain),RC_YMain)),0)</calculatedColumnFormula>
    </tableColumn>
  </tableColumns>
  <tableStyleInfo name="TableStyleMedium2" showFirstColumn="0" showLastColumn="0" showRowStripes="0"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 xr:uid="{D312479D-DA40-4C9E-A302-F60C9E50215D}" name="Tbl_CE" displayName="Tbl_CE" ref="A3:G134" totalsRowShown="0" headerRowDxfId="68" dataDxfId="67">
  <autoFilter ref="A3:G134" xr:uid="{3D42A259-8AE8-48FC-A804-4BFBCDDBF7F8}"/>
  <tableColumns count="7">
    <tableColumn id="1" xr3:uid="{B989D6C7-92DE-44EA-8446-B9D35AEDC1A8}" name="Date" dataDxfId="66"/>
    <tableColumn id="2" xr3:uid="{E586FB89-0A52-4C51-8CB2-27C253A932C9}" name="Whiteboard Use" dataDxfId="65"/>
    <tableColumn id="6" xr3:uid="{48C0736E-594C-476F-8FD2-5C1058EEB5DE}" name="Team Function Discussion" dataDxfId="64" dataCellStyle="Normal 2"/>
    <tableColumn id="8" xr3:uid="{91105659-F1B1-4BBA-9055-C2D1688E576A}" name="Shared Learning Opportunities" dataDxfId="63" dataCellStyle="Normal 2"/>
    <tableColumn id="7" xr3:uid="{BBEE811C-604A-44B5-B1EF-D8B0E70FD600}" name="Learning Opportunity Tool" dataDxfId="62" dataCellStyle="Normal 2"/>
    <tableColumn id="5" xr3:uid="{63808585-84C2-4284-AE21-DDD40C124B05}" name="Combined Total" dataDxfId="61" dataCellStyle="Normal 2">
      <calculatedColumnFormula>IFERROR(IF(COUNTA(Tbl_CE[[#This Row],[Whiteboard Use]:[Learning Opportunity Tool]])=0,NA(),SUM(Tbl_CE[[#This Row],[Whiteboard Use]:[Learning Opportunity Tool]])),NA())</calculatedColumnFormula>
    </tableColumn>
    <tableColumn id="3" xr3:uid="{687CBEFE-EFE6-424C-BB87-4EA9EBCD0E6D}" name="Median" dataDxfId="60">
      <calculatedColumnFormula array="1">IFERROR(MEDIAN(IF(ISNUMBER(CE_YMain),CE_YMain)),0)</calculatedColumnFormula>
    </tableColumn>
  </tableColumns>
  <tableStyleInfo name="TableStyleMedium2" showFirstColumn="0" showLastColumn="0" showRowStripes="0" showColumnStripes="0"/>
</table>
</file>

<file path=xl/tables/table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 xr:uid="{0FE2D02A-FF6B-483A-AE32-8AB94992D8AA}" name="Tbl_EF" displayName="Tbl_EF" ref="A3:G134" totalsRowShown="0" headerRowDxfId="59" dataDxfId="58">
  <autoFilter ref="A3:G134" xr:uid="{3D42A259-8AE8-48FC-A804-4BFBCDDBF7F8}"/>
  <tableColumns count="7">
    <tableColumn id="1" xr3:uid="{3FD7CC9E-91C1-4AC6-8B29-001E7BCFD332}" name="Date" dataDxfId="57"/>
    <tableColumn id="2" xr3:uid="{2C8068B3-2625-4167-9DC9-E6D419277215}" name="Round Robin" dataDxfId="56"/>
    <tableColumn id="6" xr3:uid="{5EF6061F-F96B-4E17-A50F-9FD31B47F919}" name="EMR Metrics" dataDxfId="55" dataCellStyle="Normal 2"/>
    <tableColumn id="8" xr3:uid="{0799910D-CDED-4D13-87B8-CA79B5F540DD}" name="Change Idea 3" dataDxfId="54" dataCellStyle="Normal 2"/>
    <tableColumn id="7" xr3:uid="{456A5226-CD99-4ED5-9C81-E28CFC6BE9FF}" name="Change Idea 4" dataDxfId="53" dataCellStyle="Normal 2"/>
    <tableColumn id="5" xr3:uid="{7A28F384-C1EC-46BA-A5D7-F17969380252}" name="Combined Total" dataDxfId="52" dataCellStyle="Normal 2">
      <calculatedColumnFormula>IFERROR(IF(COUNTA(Tbl_EF[[#This Row],[Round Robin]:[Change Idea 4]])=0,NA(),SUM(Tbl_EF[[#This Row],[Round Robin]:[Change Idea 4]])),NA())</calculatedColumnFormula>
    </tableColumn>
    <tableColumn id="3" xr3:uid="{752EAF27-5CBC-45AF-B33A-46B09876D763}" name="Median" dataDxfId="51">
      <calculatedColumnFormula array="1">IFERROR(MEDIAN(IF(ISNUMBER(EF_YMain),EF_YMain)),0)</calculatedColumnFormula>
    </tableColumn>
  </tableColumns>
  <tableStyleInfo name="TableStyleMedium2" showFirstColumn="0" showLastColumn="0" showRowStripes="0" showColumnStripes="0"/>
</table>
</file>

<file path=xl/tables/table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8" xr:uid="{54909ED2-9FBE-466E-98C8-86972EB74146}" name="Tbl_SU" displayName="Tbl_SU" ref="A3:G134" totalsRowShown="0" headerRowDxfId="50" dataDxfId="49">
  <autoFilter ref="A3:G134" xr:uid="{3D42A259-8AE8-48FC-A804-4BFBCDDBF7F8}"/>
  <tableColumns count="7">
    <tableColumn id="1" xr3:uid="{C075A158-1CC3-4A37-9167-4B7C75EA2015}" name="Date" dataDxfId="48"/>
    <tableColumn id="2" xr3:uid="{8F2FAA8A-93F1-4DA4-AF49-D843367FE31B}" name="Financial Sustainability Tracking" dataDxfId="47"/>
    <tableColumn id="6" xr3:uid="{EEA2B513-BDF3-4570-91C5-0DA192824F9F}" name="Feedback Tracking" dataDxfId="46" dataCellStyle="Normal 2"/>
    <tableColumn id="8" xr3:uid="{C63947C3-9BEA-479A-84BB-FC3A52DA2E29}" name="Change Idea 3" dataDxfId="45" dataCellStyle="Normal 2"/>
    <tableColumn id="7" xr3:uid="{42B1DCEA-36EA-4A8A-AF9C-BD949097D6FF}" name="Change Idea 4" dataDxfId="44" dataCellStyle="Normal 2"/>
    <tableColumn id="5" xr3:uid="{407E5430-0F48-41F1-9A75-72B8C7743780}" name="Combined Total" dataDxfId="43" dataCellStyle="Normal 2">
      <calculatedColumnFormula>IFERROR(IF(COUNTA(Tbl_SU[[#This Row],[Financial Sustainability Tracking]:[Change Idea 4]])=0,NA(),SUM(Tbl_SU[[#This Row],[Financial Sustainability Tracking]:[Change Idea 4]])),NA())</calculatedColumnFormula>
    </tableColumn>
    <tableColumn id="3" xr3:uid="{732A7C33-B89A-4344-A625-2114743CB114}" name="Median" dataDxfId="42">
      <calculatedColumnFormula array="1">IFERROR(MEDIAN(IF(ISNUMBER(SU_YMain),SU_YMain)),0)</calculatedColumnFormula>
    </tableColumn>
  </tableColumns>
  <tableStyleInfo name="TableStyleMedium2" showFirstColumn="0" showLastColumn="0" showRowStripes="0" showColumnStripes="0"/>
</table>
</file>

<file path=xl/tables/table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 xr:uid="{48907006-793A-4F7A-B9F6-44988708F85B}" name="Tbl_B1" displayName="Tbl_B1" ref="A3:C115" totalsRowShown="0" headerRowDxfId="41" dataDxfId="40">
  <autoFilter ref="A3:C115" xr:uid="{3D42A259-8AE8-48FC-A804-4BFBCDDBF7F8}"/>
  <tableColumns count="3">
    <tableColumn id="1" xr3:uid="{4B0E4373-188E-4AA1-AA89-81254806B984}" name="Date" dataDxfId="39"/>
    <tableColumn id="2" xr3:uid="{9993C9E6-E496-4A0E-B62F-34CAC412B8AE}" name="Balancing Measure 1" dataDxfId="38"/>
    <tableColumn id="3" xr3:uid="{79F75F06-33A2-4A54-8E55-27788F73368F}" name="Median" dataDxfId="37">
      <calculatedColumnFormula array="1">MEDIAN(IF(ISNUMBER(Tbl_B1[Balancing Measure 1]),Tbl_B1[Balancing Measure 1]))</calculatedColumnFormula>
    </tableColumn>
  </tableColumns>
  <tableStyleInfo name="TableStyleMedium2" showFirstColumn="0" showLastColumn="0" showRowStripes="0" showColumnStripes="0"/>
</table>
</file>

<file path=xl/tables/table1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6" xr:uid="{B9A9A2E9-5123-4FB6-9A4D-7A6D65171768}" name="Tbl_B2" displayName="Tbl_B2" ref="A3:C115" totalsRowShown="0" headerRowDxfId="36" dataDxfId="35">
  <autoFilter ref="A3:C115" xr:uid="{3D42A259-8AE8-48FC-A804-4BFBCDDBF7F8}"/>
  <tableColumns count="3">
    <tableColumn id="1" xr3:uid="{34ECF4AC-B709-4865-9DE2-18CDFF6BA9CE}" name="Date" dataDxfId="34" dataCellStyle="Normal 2"/>
    <tableColumn id="2" xr3:uid="{308337D2-5D2A-45BF-A592-1C333FDC93AD}" name="Balancing Measure 2" dataDxfId="33"/>
    <tableColumn id="3" xr3:uid="{3F98C306-F757-4AB2-9D4F-9CC23F426EC1}" name="Median" dataDxfId="32">
      <calculatedColumnFormula array="1">MEDIAN(IF(ISNUMBER(Tbl_B2[Balancing Measure 2]),Tbl_B2[Balancing Measure 2]))</calculatedColumnFormula>
    </tableColumn>
  </tableColumns>
  <tableStyleInfo name="TableStyleMedium2" showFirstColumn="0" showLastColumn="0" showRowStripes="0" showColumnStripes="0"/>
</table>
</file>

<file path=xl/tables/table1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7" xr:uid="{2751FD18-B80D-4E2B-83D0-115E40CED848}" name="Tbl_B3" displayName="Tbl_B3" ref="A3:C115" totalsRowShown="0" headerRowDxfId="31" dataDxfId="30">
  <autoFilter ref="A3:C115" xr:uid="{3D42A259-8AE8-48FC-A804-4BFBCDDBF7F8}"/>
  <tableColumns count="3">
    <tableColumn id="1" xr3:uid="{DCE88563-44F0-4224-97FD-B5FD14B97DCC}" name="Date" dataDxfId="29"/>
    <tableColumn id="2" xr3:uid="{435C865B-A4D5-44E1-AF90-C283B47E93E6}" name="Balancing Measure 3" dataDxfId="28"/>
    <tableColumn id="3" xr3:uid="{2A678A2A-9414-40B2-B289-01ACC25DEAC1}" name="Median" dataDxfId="27">
      <calculatedColumnFormula array="1">MEDIAN(IF(ISNUMBER(Tbl_B3[Balancing Measure 3]),Tbl_B3[Balancing Measure 3]))</calculatedColumnFormula>
    </tableColumn>
  </tableColumns>
  <tableStyleInfo name="TableStyleMedium2" showFirstColumn="0" showLastColumn="0" showRowStripes="0" showColumnStripes="0"/>
</table>
</file>

<file path=xl/tables/table1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5FC33291-664D-4CA5-9597-49CDD1290AF5}" name="Tbl_FrequencyPlot" displayName="Tbl_FrequencyPlot" ref="A3:B13" totalsRowShown="0" headerRowDxfId="26" dataDxfId="25">
  <autoFilter ref="A3:B13" xr:uid="{44E727A1-2152-430E-BAD7-2FE94AF3F21E}"/>
  <tableColumns count="2">
    <tableColumn id="1" xr3:uid="{43F5D844-41CE-4DB6-B621-45CA178F9581}" name="Age" dataDxfId="24"/>
    <tableColumn id="2" xr3:uid="{D3FFC7F8-2928-472F-85B2-24A27C5428A3}" name="Frequency" dataDxfId="23"/>
  </tableColumns>
  <tableStyleInfo name="TableStyleMedium6" showFirstColumn="0" showLastColumn="0" showRowStripes="0" showColumnStripes="0"/>
</table>
</file>

<file path=xl/tables/table1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3FD9FF37-94C5-43AD-8C2C-51BE69F3D11C}" name="Tbl_Pareto" displayName="Tbl_Pareto" ref="A3:C8" totalsRowShown="0" headerRowDxfId="22" dataDxfId="21">
  <autoFilter ref="A3:C8" xr:uid="{E9BC51A9-4E65-40AF-984F-1209F121F55B}"/>
  <tableColumns count="3">
    <tableColumn id="1" xr3:uid="{D4EDC5C4-73F5-4661-8247-150BD4F581F0}" name="Issues" dataDxfId="20"/>
    <tableColumn id="2" xr3:uid="{622ED234-D8C4-4ED1-9400-22AD950714E5}" name="Percent" dataDxfId="19"/>
    <tableColumn id="4" xr3:uid="{CD79DB7B-4ACF-4134-8CCF-47873CF38044}" name="Cumulative" dataDxfId="18">
      <calculatedColumnFormula>SUM(Tbl_Pareto[[#Headers],[Percent]]:Tbl_Pareto[[#This Row],[Percent]])</calculatedColumnFormula>
    </tableColumn>
  </tableColumns>
  <tableStyleInfo name="TableStyleMedium6" showFirstColumn="0" showLastColumn="0" showRowStripes="0" showColumnStripes="0"/>
</table>
</file>

<file path=xl/tables/table1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0E01703B-0DC9-474E-9ED0-EAE37943888D}" name="Tbl_ScatterPlot" displayName="Tbl_ScatterPlot" ref="A3:C53" totalsRowShown="0" dataDxfId="17">
  <autoFilter ref="A3:C53" xr:uid="{7B375ADE-1E03-4B54-BF2D-0B3D6C4C94FC}"/>
  <tableColumns count="3">
    <tableColumn id="1" xr3:uid="{C0B3E21F-0A2B-4594-8289-A2FF0A2A00E7}" name="Data Point" dataDxfId="16"/>
    <tableColumn id="2" xr3:uid="{64ABE630-B9AF-4EF7-9398-C2A5B640221A}" name="X-axis Value" dataDxfId="15"/>
    <tableColumn id="3" xr3:uid="{F1820454-B0B2-4680-B96B-1C500972C367}" name="Y-axis Value" dataDxfId="14"/>
  </tableColumns>
  <tableStyleInfo name="TableStyleMedium6" showFirstColumn="0" showLastColumn="0" showRowStripes="0" showColumnStripes="0"/>
</table>
</file>

<file path=xl/tables/table1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DCAFF552-C750-4E08-B2B9-78896B4198AE}" name="Tbl_Definitions" displayName="Tbl_Definitions" ref="A3:G18" totalsRowShown="0" headerRowDxfId="13" headerRowBorderDxfId="12" tableBorderDxfId="11" totalsRowBorderDxfId="10" headerRowCellStyle="Normal 3">
  <autoFilter ref="A3:G18" xr:uid="{AC2BEA9D-9497-4782-9FA0-A40D664F2F4D}"/>
  <tableColumns count="7">
    <tableColumn id="1" xr3:uid="{FD9EE529-7D01-4AB9-9FBA-79B875F3D1F6}" name="Measure Name" dataDxfId="9" dataCellStyle="Normal 3"/>
    <tableColumn id="2" xr3:uid="{B2EC21B5-E341-4716-985E-F956BD0AD6AF}" name="Short Name" dataDxfId="8" dataCellStyle="Normal 3"/>
    <tableColumn id="3" xr3:uid="{DE21E834-D044-439A-8DD5-5705F2DB4CD4}" name="Driver(s)" dataDxfId="7" dataCellStyle="Normal 3"/>
    <tableColumn id="4" xr3:uid="{CC8F88D7-F7B9-4EFB-A221-57DCD32C0172}" name="Primary Tab" dataDxfId="6" dataCellStyle="Normal 3"/>
    <tableColumn id="5" xr3:uid="{A52EA8DF-DE38-4D02-9567-29E43A0E8805}" name="Type" dataDxfId="5"/>
    <tableColumn id="6" xr3:uid="{F7B42AD8-A7FA-4B11-B474-A68E97B4B218}" name="Operational Definition" dataDxfId="4" dataCellStyle="Normal 3"/>
    <tableColumn id="7" xr3:uid="{404CCB14-FB67-4988-BE3E-5404A6912793}" name="Other Ways to Measure" dataDxfId="3" dataCellStyle="Normal 3"/>
  </tableColumns>
  <tableStyleInfo name="TableStyleLight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3.xml"/><Relationship Id="rId1" Type="http://schemas.openxmlformats.org/officeDocument/2006/relationships/printerSettings" Target="../printerSettings/printerSettings3.bin"/><Relationship Id="rId6" Type="http://schemas.openxmlformats.org/officeDocument/2006/relationships/comments" Target="../comments1.xml"/><Relationship Id="rId5" Type="http://schemas.openxmlformats.org/officeDocument/2006/relationships/table" Target="../tables/table1.xml"/><Relationship Id="rId4" Type="http://schemas.openxmlformats.org/officeDocument/2006/relationships/vmlDrawing" Target="../drawings/vmlDrawing2.v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4.xml"/><Relationship Id="rId1" Type="http://schemas.openxmlformats.org/officeDocument/2006/relationships/printerSettings" Target="../printerSettings/printerSettings4.bin"/><Relationship Id="rId6" Type="http://schemas.openxmlformats.org/officeDocument/2006/relationships/comments" Target="../comments2.xml"/><Relationship Id="rId5" Type="http://schemas.openxmlformats.org/officeDocument/2006/relationships/table" Target="../tables/table2.xml"/><Relationship Id="rId4" Type="http://schemas.openxmlformats.org/officeDocument/2006/relationships/vmlDrawing" Target="../drawings/vmlDrawing4.vml"/></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5.vml"/><Relationship Id="rId2" Type="http://schemas.openxmlformats.org/officeDocument/2006/relationships/drawing" Target="../drawings/drawing5.xml"/><Relationship Id="rId1" Type="http://schemas.openxmlformats.org/officeDocument/2006/relationships/printerSettings" Target="../printerSettings/printerSettings5.bin"/><Relationship Id="rId6" Type="http://schemas.openxmlformats.org/officeDocument/2006/relationships/comments" Target="../comments3.xml"/><Relationship Id="rId5" Type="http://schemas.openxmlformats.org/officeDocument/2006/relationships/table" Target="../tables/table3.xml"/><Relationship Id="rId4" Type="http://schemas.openxmlformats.org/officeDocument/2006/relationships/vmlDrawing" Target="../drawings/vmlDrawing6.vml"/></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7.vml"/><Relationship Id="rId2" Type="http://schemas.openxmlformats.org/officeDocument/2006/relationships/drawing" Target="../drawings/drawing6.xml"/><Relationship Id="rId1" Type="http://schemas.openxmlformats.org/officeDocument/2006/relationships/printerSettings" Target="../printerSettings/printerSettings6.bin"/><Relationship Id="rId6" Type="http://schemas.openxmlformats.org/officeDocument/2006/relationships/comments" Target="../comments4.xml"/><Relationship Id="rId5" Type="http://schemas.openxmlformats.org/officeDocument/2006/relationships/table" Target="../tables/table4.xml"/><Relationship Id="rId4" Type="http://schemas.openxmlformats.org/officeDocument/2006/relationships/vmlDrawing" Target="../drawings/vmlDrawing8.vml"/></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9.vml"/><Relationship Id="rId2" Type="http://schemas.openxmlformats.org/officeDocument/2006/relationships/drawing" Target="../drawings/drawing7.xml"/><Relationship Id="rId1" Type="http://schemas.openxmlformats.org/officeDocument/2006/relationships/printerSettings" Target="../printerSettings/printerSettings7.bin"/><Relationship Id="rId6" Type="http://schemas.openxmlformats.org/officeDocument/2006/relationships/comments" Target="../comments5.xml"/><Relationship Id="rId5" Type="http://schemas.openxmlformats.org/officeDocument/2006/relationships/table" Target="../tables/table5.xml"/><Relationship Id="rId4" Type="http://schemas.openxmlformats.org/officeDocument/2006/relationships/vmlDrawing" Target="../drawings/vmlDrawing10.vml"/></Relationships>
</file>

<file path=xl/worksheets/_rels/sheet8.xml.rels><?xml version="1.0" encoding="UTF-8" standalone="yes"?>
<Relationships xmlns="http://schemas.openxmlformats.org/package/2006/relationships"><Relationship Id="rId3" Type="http://schemas.openxmlformats.org/officeDocument/2006/relationships/vmlDrawing" Target="../drawings/vmlDrawing11.vml"/><Relationship Id="rId2" Type="http://schemas.openxmlformats.org/officeDocument/2006/relationships/drawing" Target="../drawings/drawing8.xml"/><Relationship Id="rId1" Type="http://schemas.openxmlformats.org/officeDocument/2006/relationships/printerSettings" Target="../printerSettings/printerSettings8.bin"/><Relationship Id="rId6" Type="http://schemas.openxmlformats.org/officeDocument/2006/relationships/comments" Target="../comments6.xml"/><Relationship Id="rId5" Type="http://schemas.openxmlformats.org/officeDocument/2006/relationships/table" Target="../tables/table6.xml"/><Relationship Id="rId4" Type="http://schemas.openxmlformats.org/officeDocument/2006/relationships/vmlDrawing" Target="../drawings/vmlDrawing12.vml"/></Relationships>
</file>

<file path=xl/worksheets/_rels/sheet9.xml.rels><?xml version="1.0" encoding="UTF-8" standalone="yes"?>
<Relationships xmlns="http://schemas.openxmlformats.org/package/2006/relationships"><Relationship Id="rId3" Type="http://schemas.openxmlformats.org/officeDocument/2006/relationships/vmlDrawing" Target="../drawings/vmlDrawing13.vml"/><Relationship Id="rId2" Type="http://schemas.openxmlformats.org/officeDocument/2006/relationships/drawing" Target="../drawings/drawing9.xml"/><Relationship Id="rId1" Type="http://schemas.openxmlformats.org/officeDocument/2006/relationships/printerSettings" Target="../printerSettings/printerSettings9.bin"/><Relationship Id="rId6" Type="http://schemas.openxmlformats.org/officeDocument/2006/relationships/comments" Target="../comments7.xml"/><Relationship Id="rId5" Type="http://schemas.openxmlformats.org/officeDocument/2006/relationships/table" Target="../tables/table7.xml"/><Relationship Id="rId4" Type="http://schemas.openxmlformats.org/officeDocument/2006/relationships/vmlDrawing" Target="../drawings/vmlDrawing14.vml"/></Relationships>
</file>

<file path=xl/worksheets/_rels/sheet10.xml.rels><?xml version="1.0" encoding="UTF-8" standalone="yes"?>
<Relationships xmlns="http://schemas.openxmlformats.org/package/2006/relationships"><Relationship Id="rId3" Type="http://schemas.openxmlformats.org/officeDocument/2006/relationships/vmlDrawing" Target="../drawings/vmlDrawing15.vml"/><Relationship Id="rId2" Type="http://schemas.openxmlformats.org/officeDocument/2006/relationships/drawing" Target="../drawings/drawing10.xml"/><Relationship Id="rId1" Type="http://schemas.openxmlformats.org/officeDocument/2006/relationships/printerSettings" Target="../printerSettings/printerSettings10.bin"/><Relationship Id="rId6" Type="http://schemas.openxmlformats.org/officeDocument/2006/relationships/comments" Target="../comments8.xml"/><Relationship Id="rId5" Type="http://schemas.openxmlformats.org/officeDocument/2006/relationships/table" Target="../tables/table8.xml"/><Relationship Id="rId4" Type="http://schemas.openxmlformats.org/officeDocument/2006/relationships/vmlDrawing" Target="../drawings/vmlDrawing16.vml"/></Relationships>
</file>

<file path=xl/worksheets/_rels/sheet11.xml.rels><?xml version="1.0" encoding="UTF-8" standalone="yes"?>
<Relationships xmlns="http://schemas.openxmlformats.org/package/2006/relationships"><Relationship Id="rId3" Type="http://schemas.openxmlformats.org/officeDocument/2006/relationships/vmlDrawing" Target="../drawings/vmlDrawing17.vml"/><Relationship Id="rId2" Type="http://schemas.openxmlformats.org/officeDocument/2006/relationships/drawing" Target="../drawings/drawing11.xml"/><Relationship Id="rId1" Type="http://schemas.openxmlformats.org/officeDocument/2006/relationships/printerSettings" Target="../printerSettings/printerSettings11.bin"/><Relationship Id="rId6" Type="http://schemas.openxmlformats.org/officeDocument/2006/relationships/comments" Target="../comments9.xml"/><Relationship Id="rId5" Type="http://schemas.openxmlformats.org/officeDocument/2006/relationships/table" Target="../tables/table9.xml"/><Relationship Id="rId4" Type="http://schemas.openxmlformats.org/officeDocument/2006/relationships/vmlDrawing" Target="../drawings/vmlDrawing18.vml"/></Relationships>
</file>

<file path=xl/worksheets/_rels/sheet12.xml.rels><?xml version="1.0" encoding="UTF-8" standalone="yes"?>
<Relationships xmlns="http://schemas.openxmlformats.org/package/2006/relationships"><Relationship Id="rId3" Type="http://schemas.openxmlformats.org/officeDocument/2006/relationships/vmlDrawing" Target="../drawings/vmlDrawing19.vml"/><Relationship Id="rId2" Type="http://schemas.openxmlformats.org/officeDocument/2006/relationships/drawing" Target="../drawings/drawing12.xml"/><Relationship Id="rId1" Type="http://schemas.openxmlformats.org/officeDocument/2006/relationships/printerSettings" Target="../printerSettings/printerSettings12.bin"/><Relationship Id="rId6" Type="http://schemas.openxmlformats.org/officeDocument/2006/relationships/comments" Target="../comments10.xml"/><Relationship Id="rId5" Type="http://schemas.openxmlformats.org/officeDocument/2006/relationships/table" Target="../tables/table10.xml"/><Relationship Id="rId4" Type="http://schemas.openxmlformats.org/officeDocument/2006/relationships/vmlDrawing" Target="../drawings/vmlDrawing20.vml"/></Relationships>
</file>

<file path=xl/worksheets/_rels/sheet13.xml.rels><?xml version="1.0" encoding="UTF-8" standalone="yes"?>
<Relationships xmlns="http://schemas.openxmlformats.org/package/2006/relationships"><Relationship Id="rId3" Type="http://schemas.openxmlformats.org/officeDocument/2006/relationships/vmlDrawing" Target="../drawings/vmlDrawing21.vml"/><Relationship Id="rId2" Type="http://schemas.openxmlformats.org/officeDocument/2006/relationships/drawing" Target="../drawings/drawing13.xml"/><Relationship Id="rId1" Type="http://schemas.openxmlformats.org/officeDocument/2006/relationships/printerSettings" Target="../printerSettings/printerSettings13.bin"/><Relationship Id="rId6" Type="http://schemas.openxmlformats.org/officeDocument/2006/relationships/comments" Target="../comments11.xml"/><Relationship Id="rId5" Type="http://schemas.openxmlformats.org/officeDocument/2006/relationships/table" Target="../tables/table11.xml"/><Relationship Id="rId4" Type="http://schemas.openxmlformats.org/officeDocument/2006/relationships/vmlDrawing" Target="../drawings/vmlDrawing22.vml"/></Relationships>
</file>

<file path=xl/worksheets/_rels/sheet14.xml.rels><?xml version="1.0" encoding="UTF-8" standalone="yes"?>
<Relationships xmlns="http://schemas.openxmlformats.org/package/2006/relationships"><Relationship Id="rId3" Type="http://schemas.openxmlformats.org/officeDocument/2006/relationships/vmlDrawing" Target="../drawings/vmlDrawing23.vml"/><Relationship Id="rId2" Type="http://schemas.openxmlformats.org/officeDocument/2006/relationships/drawing" Target="../drawings/drawing14.xml"/><Relationship Id="rId1" Type="http://schemas.openxmlformats.org/officeDocument/2006/relationships/printerSettings" Target="../printerSettings/printerSettings14.bin"/><Relationship Id="rId5" Type="http://schemas.openxmlformats.org/officeDocument/2006/relationships/comments" Target="../comments12.xml"/><Relationship Id="rId4" Type="http://schemas.openxmlformats.org/officeDocument/2006/relationships/table" Target="../tables/table12.xml"/></Relationships>
</file>

<file path=xl/worksheets/_rels/sheet15.xml.rels><?xml version="1.0" encoding="UTF-8" standalone="yes"?>
<Relationships xmlns="http://schemas.openxmlformats.org/package/2006/relationships"><Relationship Id="rId3" Type="http://schemas.openxmlformats.org/officeDocument/2006/relationships/vmlDrawing" Target="../drawings/vmlDrawing24.vml"/><Relationship Id="rId2" Type="http://schemas.openxmlformats.org/officeDocument/2006/relationships/drawing" Target="../drawings/drawing15.xml"/><Relationship Id="rId1" Type="http://schemas.openxmlformats.org/officeDocument/2006/relationships/printerSettings" Target="../printerSettings/printerSettings15.bin"/><Relationship Id="rId6" Type="http://schemas.openxmlformats.org/officeDocument/2006/relationships/comments" Target="../comments13.xml"/><Relationship Id="rId5" Type="http://schemas.openxmlformats.org/officeDocument/2006/relationships/table" Target="../tables/table13.xml"/><Relationship Id="rId4" Type="http://schemas.openxmlformats.org/officeDocument/2006/relationships/vmlDrawing" Target="../drawings/vmlDrawing25.vml"/></Relationships>
</file>

<file path=xl/worksheets/_rels/sheet16.xml.rels><?xml version="1.0" encoding="UTF-8" standalone="yes"?>
<Relationships xmlns="http://schemas.openxmlformats.org/package/2006/relationships"><Relationship Id="rId3" Type="http://schemas.openxmlformats.org/officeDocument/2006/relationships/vmlDrawing" Target="../drawings/vmlDrawing26.vml"/><Relationship Id="rId2" Type="http://schemas.openxmlformats.org/officeDocument/2006/relationships/drawing" Target="../drawings/drawing16.xml"/><Relationship Id="rId1" Type="http://schemas.openxmlformats.org/officeDocument/2006/relationships/printerSettings" Target="../printerSettings/printerSettings16.bin"/><Relationship Id="rId6" Type="http://schemas.openxmlformats.org/officeDocument/2006/relationships/comments" Target="../comments14.xml"/><Relationship Id="rId5" Type="http://schemas.openxmlformats.org/officeDocument/2006/relationships/table" Target="../tables/table14.xml"/><Relationship Id="rId4" Type="http://schemas.openxmlformats.org/officeDocument/2006/relationships/vmlDrawing" Target="../drawings/vmlDrawing27.vml"/></Relationships>
</file>

<file path=xl/worksheets/_rels/sheet17.xml.rels><?xml version="1.0" encoding="UTF-8" standalone="yes"?>
<Relationships xmlns="http://schemas.openxmlformats.org/package/2006/relationships"><Relationship Id="rId3" Type="http://schemas.openxmlformats.org/officeDocument/2006/relationships/vmlDrawing" Target="../drawings/vmlDrawing28.vml"/><Relationship Id="rId2" Type="http://schemas.openxmlformats.org/officeDocument/2006/relationships/drawing" Target="../drawings/drawing17.xml"/><Relationship Id="rId1" Type="http://schemas.openxmlformats.org/officeDocument/2006/relationships/printerSettings" Target="../printerSettings/printerSettings17.bin"/><Relationship Id="rId4" Type="http://schemas.openxmlformats.org/officeDocument/2006/relationships/table" Target="../tables/table15.xml"/></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3" Type="http://schemas.openxmlformats.org/officeDocument/2006/relationships/drawing" Target="../drawings/drawing19.xml"/><Relationship Id="rId2" Type="http://schemas.openxmlformats.org/officeDocument/2006/relationships/printerSettings" Target="../printerSettings/printerSettings19.bin"/><Relationship Id="rId1" Type="http://schemas.openxmlformats.org/officeDocument/2006/relationships/hyperlink" Target="https://www.kaizen-news.com/kaizen-safety-cross/" TargetMode="External"/><Relationship Id="rId4" Type="http://schemas.openxmlformats.org/officeDocument/2006/relationships/vmlDrawing" Target="../drawings/vmlDrawing29.vml"/></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88452FF-886B-4BD1-AAE8-21944D230814}">
  <sheetPr>
    <tabColor theme="7" tint="0.39997558519241921"/>
  </sheetPr>
  <dimension ref="A1:N17"/>
  <sheetViews>
    <sheetView showGridLines="0" tabSelected="1" zoomScaleNormal="100" zoomScaleSheetLayoutView="100" workbookViewId="0">
      <pane ySplit="5" topLeftCell="A6" activePane="bottomLeft" state="frozen"/>
      <selection pane="bottomLeft"/>
    </sheetView>
  </sheetViews>
  <sheetFormatPr defaultRowHeight="17.25" customHeight="1" x14ac:dyDescent="0.25"/>
  <cols>
    <col min="1" max="1" width="0.85546875" style="25" customWidth="1"/>
    <col min="2" max="4" width="14.85546875" style="25" customWidth="1"/>
    <col min="5" max="5" width="0.85546875" style="25" customWidth="1"/>
    <col min="6" max="8" width="14.85546875" style="25" customWidth="1"/>
    <col min="9" max="9" width="0.85546875" style="25" customWidth="1"/>
    <col min="10" max="12" width="14.85546875" style="25" customWidth="1"/>
    <col min="13" max="16384" width="9.140625" style="25"/>
  </cols>
  <sheetData>
    <row r="1" spans="1:14" s="31" customFormat="1" ht="31.5" x14ac:dyDescent="0.25">
      <c r="A1" s="85"/>
      <c r="B1" s="84" t="s">
        <v>102</v>
      </c>
      <c r="C1" s="84"/>
      <c r="D1" s="84"/>
      <c r="E1" s="84"/>
      <c r="F1" s="85"/>
      <c r="G1" s="85"/>
      <c r="H1" s="85"/>
      <c r="I1" s="85"/>
      <c r="J1" s="85"/>
      <c r="K1" s="85"/>
      <c r="L1" s="85"/>
    </row>
    <row r="2" spans="1:14" s="31" customFormat="1" ht="15" customHeight="1" x14ac:dyDescent="0.25">
      <c r="B2" s="32" t="s">
        <v>146</v>
      </c>
      <c r="C2" s="32"/>
      <c r="D2" s="32"/>
      <c r="E2" s="32"/>
    </row>
    <row r="3" spans="1:14" s="31" customFormat="1" ht="15" customHeight="1" x14ac:dyDescent="0.25">
      <c r="B3" s="32" t="s">
        <v>147</v>
      </c>
      <c r="C3" s="32"/>
      <c r="D3" s="32"/>
      <c r="E3" s="32"/>
    </row>
    <row r="4" spans="1:14" s="31" customFormat="1" ht="15" customHeight="1" x14ac:dyDescent="0.25">
      <c r="B4" s="114" t="s">
        <v>222</v>
      </c>
      <c r="D4" s="32"/>
      <c r="E4" s="32"/>
    </row>
    <row r="5" spans="1:14" s="31" customFormat="1" ht="15" customHeight="1" x14ac:dyDescent="0.25">
      <c r="B5" s="41"/>
      <c r="D5" s="32"/>
      <c r="E5" s="32"/>
    </row>
    <row r="6" spans="1:14" s="24" customFormat="1" ht="21" x14ac:dyDescent="0.35">
      <c r="B6" s="33" t="s">
        <v>110</v>
      </c>
      <c r="C6" s="33"/>
      <c r="D6" s="33"/>
      <c r="E6" s="33"/>
      <c r="F6" s="33"/>
      <c r="G6" s="33"/>
      <c r="H6" s="33"/>
      <c r="I6" s="33"/>
      <c r="J6" s="33"/>
      <c r="K6" s="33"/>
      <c r="L6" s="33"/>
    </row>
    <row r="7" spans="1:14" s="27" customFormat="1" ht="17.25" customHeight="1" x14ac:dyDescent="0.3">
      <c r="B7" s="28"/>
      <c r="C7" s="28"/>
      <c r="D7" s="28"/>
      <c r="E7" s="28"/>
      <c r="F7" s="52" t="s">
        <v>174</v>
      </c>
      <c r="G7" s="25"/>
      <c r="H7" s="25"/>
      <c r="I7" s="28"/>
      <c r="J7" s="52" t="s">
        <v>189</v>
      </c>
      <c r="L7" s="26"/>
      <c r="N7" s="25"/>
    </row>
    <row r="8" spans="1:14" ht="17.25" customHeight="1" x14ac:dyDescent="0.25">
      <c r="F8" s="120" t="s">
        <v>175</v>
      </c>
      <c r="G8" s="120"/>
      <c r="H8" s="120"/>
      <c r="I8" s="38"/>
      <c r="J8" s="121" t="s">
        <v>216</v>
      </c>
      <c r="K8" s="122"/>
      <c r="L8" s="122"/>
    </row>
    <row r="9" spans="1:14" ht="17.25" customHeight="1" x14ac:dyDescent="0.25">
      <c r="F9" s="120"/>
      <c r="G9" s="120"/>
      <c r="H9" s="120"/>
      <c r="I9" s="38"/>
      <c r="J9" s="122"/>
      <c r="K9" s="122"/>
      <c r="L9" s="122"/>
    </row>
    <row r="10" spans="1:14" ht="17.25" customHeight="1" x14ac:dyDescent="0.25">
      <c r="F10" s="120"/>
      <c r="G10" s="120"/>
      <c r="H10" s="120"/>
      <c r="I10" s="38"/>
      <c r="J10" s="122"/>
      <c r="K10" s="122"/>
      <c r="L10" s="122"/>
    </row>
    <row r="11" spans="1:14" ht="17.25" customHeight="1" x14ac:dyDescent="0.25">
      <c r="F11" s="68"/>
      <c r="G11" s="68"/>
      <c r="H11" s="68"/>
      <c r="I11" s="38"/>
      <c r="J11" s="123"/>
      <c r="K11" s="123"/>
      <c r="L11" s="123"/>
    </row>
    <row r="12" spans="1:14" ht="17.25" customHeight="1" x14ac:dyDescent="0.25">
      <c r="F12" s="68"/>
      <c r="G12" s="68"/>
      <c r="H12" s="68"/>
      <c r="I12" s="38"/>
      <c r="J12" s="123"/>
      <c r="K12" s="123"/>
      <c r="L12" s="123"/>
    </row>
    <row r="13" spans="1:14" ht="17.25" customHeight="1" x14ac:dyDescent="0.25">
      <c r="F13" s="39"/>
      <c r="G13" s="39"/>
      <c r="J13" s="69"/>
      <c r="K13" s="69"/>
      <c r="L13" s="69"/>
    </row>
    <row r="14" spans="1:14" ht="17.25" customHeight="1" x14ac:dyDescent="0.3">
      <c r="F14" s="52"/>
      <c r="J14" s="52"/>
    </row>
    <row r="15" spans="1:14" ht="17.25" customHeight="1" x14ac:dyDescent="0.25">
      <c r="F15" s="67"/>
      <c r="G15" s="67"/>
      <c r="H15" s="67"/>
    </row>
    <row r="16" spans="1:14" ht="17.25" customHeight="1" x14ac:dyDescent="0.25">
      <c r="F16" s="67"/>
      <c r="G16" s="67"/>
      <c r="H16" s="67"/>
      <c r="J16" s="67"/>
      <c r="K16" s="68"/>
      <c r="L16" s="68"/>
    </row>
    <row r="17" spans="6:12" ht="17.25" customHeight="1" x14ac:dyDescent="0.25">
      <c r="F17" s="37"/>
      <c r="G17" s="37"/>
      <c r="J17" s="68"/>
      <c r="K17" s="68"/>
      <c r="L17" s="68"/>
    </row>
  </sheetData>
  <sheetProtection algorithmName="SHA-512" hashValue="2SVjfY/IDj2fb7pw6b66E7xgcvRt7RhrYkHPbqAv+DP0lrzNq/GEQ0FNn0zaYlIAS454aw7RQsJ9HPdaZRQMTQ==" saltValue="RFLGuBEXOA+wv+qHs26KYw==" spinCount="100000" sheet="1" objects="1" scenarios="1"/>
  <mergeCells count="3">
    <mergeCell ref="F8:H10"/>
    <mergeCell ref="J8:L10"/>
    <mergeCell ref="J11:L12"/>
  </mergeCells>
  <pageMargins left="0.25" right="0.25" top="0.75" bottom="0.75" header="0.3" footer="0.3"/>
  <pageSetup fitToHeight="2"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90BA428-AC1E-4288-80E5-B0B52D938141}">
  <sheetPr codeName="Sheet2">
    <tabColor theme="7" tint="0.39997558519241921"/>
  </sheetPr>
  <dimension ref="A1:Q42"/>
  <sheetViews>
    <sheetView showGridLines="0" zoomScaleNormal="100" zoomScaleSheetLayoutView="100" workbookViewId="0">
      <pane ySplit="5" topLeftCell="A6" activePane="bottomLeft" state="frozen"/>
      <selection pane="bottomLeft" activeCell="D4" sqref="D4"/>
    </sheetView>
  </sheetViews>
  <sheetFormatPr defaultRowHeight="17.25" customHeight="1" x14ac:dyDescent="0.25"/>
  <cols>
    <col min="1" max="1" width="0.85546875" style="25" customWidth="1"/>
    <col min="2" max="4" width="14.85546875" style="25" customWidth="1"/>
    <col min="5" max="5" width="0.85546875" style="25" customWidth="1"/>
    <col min="6" max="8" width="14.85546875" style="25" customWidth="1"/>
    <col min="9" max="9" width="0.85546875" style="25" customWidth="1"/>
    <col min="10" max="12" width="14.85546875" style="25" customWidth="1"/>
    <col min="13" max="16384" width="9.140625" style="25"/>
  </cols>
  <sheetData>
    <row r="1" spans="1:17" s="31" customFormat="1" ht="31.5" x14ac:dyDescent="0.25">
      <c r="A1" s="85"/>
      <c r="B1" s="84" t="s">
        <v>190</v>
      </c>
      <c r="C1" s="84"/>
      <c r="D1" s="84"/>
      <c r="E1" s="84"/>
      <c r="F1" s="85"/>
      <c r="G1" s="85"/>
      <c r="H1" s="85"/>
      <c r="I1" s="85"/>
      <c r="J1" s="85"/>
      <c r="K1" s="85"/>
      <c r="L1" s="85"/>
    </row>
    <row r="2" spans="1:17" s="31" customFormat="1" ht="15" customHeight="1" x14ac:dyDescent="0.25">
      <c r="B2" s="32" t="s">
        <v>146</v>
      </c>
      <c r="C2" s="32"/>
      <c r="D2" s="32"/>
      <c r="E2" s="32"/>
    </row>
    <row r="3" spans="1:17" s="31" customFormat="1" ht="15" customHeight="1" x14ac:dyDescent="0.25">
      <c r="B3" s="32" t="s">
        <v>147</v>
      </c>
      <c r="C3" s="32"/>
      <c r="D3" s="32"/>
      <c r="E3" s="32"/>
    </row>
    <row r="4" spans="1:17" s="31" customFormat="1" ht="15" customHeight="1" x14ac:dyDescent="0.25">
      <c r="B4" s="115" t="s">
        <v>222</v>
      </c>
      <c r="D4" s="32"/>
      <c r="E4" s="32"/>
    </row>
    <row r="5" spans="1:17" s="31" customFormat="1" ht="15" customHeight="1" x14ac:dyDescent="0.25">
      <c r="B5" s="41"/>
      <c r="D5" s="32"/>
      <c r="E5" s="32"/>
    </row>
    <row r="6" spans="1:17" s="24" customFormat="1" ht="21" x14ac:dyDescent="0.35">
      <c r="B6" s="33" t="s">
        <v>101</v>
      </c>
      <c r="C6" s="33"/>
      <c r="D6" s="33"/>
      <c r="E6" s="33"/>
      <c r="F6" s="33"/>
      <c r="G6" s="33"/>
      <c r="H6" s="33"/>
      <c r="I6" s="33"/>
      <c r="J6" s="33"/>
      <c r="K6" s="33"/>
      <c r="L6" s="33"/>
    </row>
    <row r="7" spans="1:17" s="27" customFormat="1" ht="17.25" customHeight="1" x14ac:dyDescent="0.3">
      <c r="B7" s="28"/>
      <c r="C7" s="28"/>
      <c r="D7" s="28"/>
      <c r="E7" s="28"/>
      <c r="F7" s="52" t="s">
        <v>174</v>
      </c>
      <c r="H7" s="28"/>
      <c r="I7" s="28"/>
      <c r="J7" s="52" t="s">
        <v>104</v>
      </c>
      <c r="L7" s="26"/>
      <c r="N7" s="25"/>
    </row>
    <row r="8" spans="1:17" ht="17.25" customHeight="1" x14ac:dyDescent="0.25">
      <c r="F8" s="70" t="s">
        <v>175</v>
      </c>
      <c r="I8" s="38"/>
      <c r="J8" s="124" t="s">
        <v>172</v>
      </c>
      <c r="K8" s="125"/>
      <c r="L8" s="125"/>
    </row>
    <row r="9" spans="1:17" ht="17.25" customHeight="1" x14ac:dyDescent="0.25">
      <c r="I9" s="38"/>
      <c r="J9" s="125"/>
      <c r="K9" s="125"/>
      <c r="L9" s="125"/>
    </row>
    <row r="10" spans="1:17" ht="17.25" customHeight="1" x14ac:dyDescent="0.3">
      <c r="F10" s="52" t="s">
        <v>108</v>
      </c>
      <c r="I10" s="38"/>
      <c r="J10" s="125"/>
      <c r="K10" s="125"/>
      <c r="L10" s="125"/>
    </row>
    <row r="11" spans="1:17" ht="17.25" customHeight="1" x14ac:dyDescent="0.25">
      <c r="F11" s="124" t="s">
        <v>173</v>
      </c>
      <c r="G11" s="124"/>
      <c r="H11" s="124"/>
      <c r="I11" s="38"/>
      <c r="J11" s="125"/>
      <c r="K11" s="125"/>
      <c r="L11" s="125"/>
    </row>
    <row r="12" spans="1:17" ht="17.25" customHeight="1" x14ac:dyDescent="0.25">
      <c r="F12" s="124"/>
      <c r="G12" s="124"/>
      <c r="H12" s="124"/>
      <c r="I12" s="38"/>
      <c r="J12" s="125"/>
      <c r="K12" s="125"/>
      <c r="L12" s="125"/>
    </row>
    <row r="13" spans="1:17" ht="17.25" customHeight="1" x14ac:dyDescent="0.25">
      <c r="F13" s="124"/>
      <c r="G13" s="124"/>
      <c r="H13" s="124"/>
      <c r="J13" s="125"/>
      <c r="K13" s="125"/>
      <c r="L13" s="125"/>
    </row>
    <row r="14" spans="1:17" ht="17.25" customHeight="1" x14ac:dyDescent="0.3">
      <c r="F14" s="52" t="s">
        <v>106</v>
      </c>
      <c r="J14" s="52" t="s">
        <v>105</v>
      </c>
    </row>
    <row r="15" spans="1:17" ht="17.25" customHeight="1" x14ac:dyDescent="0.25">
      <c r="F15" s="124" t="s">
        <v>171</v>
      </c>
      <c r="G15" s="124"/>
      <c r="H15" s="124"/>
      <c r="J15" s="124" t="s">
        <v>170</v>
      </c>
      <c r="K15" s="124"/>
      <c r="L15" s="124"/>
      <c r="Q15" s="117"/>
    </row>
    <row r="16" spans="1:17" ht="17.25" customHeight="1" x14ac:dyDescent="0.25">
      <c r="F16" s="124"/>
      <c r="G16" s="124"/>
      <c r="H16" s="124"/>
      <c r="J16" s="124"/>
      <c r="K16" s="124"/>
      <c r="L16" s="124"/>
    </row>
    <row r="17" spans="2:15" ht="17.25" customHeight="1" x14ac:dyDescent="0.25">
      <c r="F17" s="124"/>
      <c r="G17" s="124"/>
      <c r="H17" s="124"/>
      <c r="J17" s="124"/>
      <c r="K17" s="124"/>
      <c r="L17" s="124"/>
    </row>
    <row r="18" spans="2:15" s="24" customFormat="1" ht="21" x14ac:dyDescent="0.35">
      <c r="B18" s="40" t="s">
        <v>79</v>
      </c>
      <c r="C18" s="40"/>
      <c r="D18" s="40"/>
      <c r="E18" s="40"/>
      <c r="F18" s="40"/>
      <c r="G18" s="40"/>
      <c r="H18" s="40"/>
      <c r="I18" s="40"/>
      <c r="J18" s="40"/>
      <c r="K18" s="40"/>
      <c r="L18" s="40"/>
      <c r="O18" s="25"/>
    </row>
    <row r="19" spans="2:15" s="30" customFormat="1" ht="17.25" customHeight="1" x14ac:dyDescent="0.3">
      <c r="B19" s="28"/>
      <c r="C19" s="28"/>
      <c r="D19" s="28"/>
      <c r="E19" s="28"/>
      <c r="F19" s="28"/>
      <c r="G19" s="28"/>
      <c r="H19" s="28"/>
      <c r="I19" s="28"/>
      <c r="J19" s="28" t="s">
        <v>2</v>
      </c>
    </row>
    <row r="30" spans="2:15" s="30" customFormat="1" ht="17.25" customHeight="1" x14ac:dyDescent="0.3">
      <c r="J30" s="52"/>
    </row>
    <row r="31" spans="2:15" ht="17.25" customHeight="1" x14ac:dyDescent="0.25">
      <c r="J31" s="69"/>
      <c r="K31" s="69"/>
      <c r="L31" s="69"/>
    </row>
    <row r="32" spans="2:15" ht="17.25" customHeight="1" x14ac:dyDescent="0.25">
      <c r="J32" s="69"/>
      <c r="K32" s="69"/>
      <c r="L32" s="69"/>
    </row>
    <row r="33" spans="2:12" ht="17.25" customHeight="1" x14ac:dyDescent="0.25">
      <c r="J33" s="69"/>
      <c r="K33" s="69"/>
      <c r="L33" s="69"/>
    </row>
    <row r="34" spans="2:12" ht="17.25" customHeight="1" x14ac:dyDescent="0.25">
      <c r="J34" s="69"/>
      <c r="K34" s="69"/>
      <c r="L34" s="69"/>
    </row>
    <row r="35" spans="2:12" ht="17.25" customHeight="1" x14ac:dyDescent="0.25">
      <c r="J35" s="69"/>
      <c r="K35" s="69"/>
      <c r="L35" s="69"/>
    </row>
    <row r="36" spans="2:12" ht="17.25" customHeight="1" x14ac:dyDescent="0.25">
      <c r="J36" s="69"/>
      <c r="K36" s="69"/>
      <c r="L36" s="69"/>
    </row>
    <row r="38" spans="2:12" ht="17.25" customHeight="1" x14ac:dyDescent="0.25">
      <c r="J38" s="120"/>
      <c r="K38" s="120"/>
      <c r="L38" s="120"/>
    </row>
    <row r="39" spans="2:12" ht="17.25" customHeight="1" x14ac:dyDescent="0.25">
      <c r="J39" s="120"/>
      <c r="K39" s="120"/>
      <c r="L39" s="120"/>
    </row>
    <row r="40" spans="2:12" ht="17.25" customHeight="1" x14ac:dyDescent="0.25">
      <c r="J40" s="120"/>
      <c r="K40" s="120"/>
      <c r="L40" s="120"/>
    </row>
    <row r="41" spans="2:12" s="24" customFormat="1" ht="21" x14ac:dyDescent="0.35">
      <c r="B41" s="47" t="s">
        <v>107</v>
      </c>
      <c r="C41" s="47"/>
      <c r="D41" s="47"/>
      <c r="E41" s="47"/>
      <c r="F41" s="47"/>
      <c r="G41" s="47"/>
      <c r="H41" s="47"/>
      <c r="I41" s="47"/>
      <c r="J41" s="47"/>
      <c r="K41" s="47"/>
      <c r="L41" s="47"/>
    </row>
    <row r="42" spans="2:12" s="26" customFormat="1" ht="17.25" customHeight="1" x14ac:dyDescent="0.3">
      <c r="C42" s="29"/>
      <c r="D42" s="29"/>
      <c r="E42" s="29"/>
      <c r="G42" s="29"/>
      <c r="H42" s="29"/>
      <c r="I42" s="29"/>
    </row>
  </sheetData>
  <sheetProtection algorithmName="SHA-512" hashValue="mHUUag8npABQotv5u0HjszjgqO61xGHV1YBXa5DHHkq7RUOargtvQwRgHD32OiV66hjWTADN7CDu3NfZ0dhZGQ==" saltValue="qcztJ+uoxunLH9/eiFvadA==" spinCount="100000" sheet="1" objects="1" scenarios="1"/>
  <mergeCells count="5">
    <mergeCell ref="J38:L40"/>
    <mergeCell ref="F11:H13"/>
    <mergeCell ref="J8:L13"/>
    <mergeCell ref="J15:L17"/>
    <mergeCell ref="F15:H17"/>
  </mergeCells>
  <hyperlinks>
    <hyperlink ref="J19" location="CollabEnvironment!A1" display="Collaborative Environment" xr:uid="{758DDEF1-F570-4E33-A146-04116C647B56}"/>
  </hyperlinks>
  <pageMargins left="0.25" right="0.25" top="0.75" bottom="0.75" header="0.3" footer="0.3"/>
  <pageSetup fitToHeight="2" orientation="landscape" r:id="rId1"/>
  <rowBreaks count="1" manualBreakCount="1">
    <brk id="29" max="9" man="1"/>
  </rowBreaks>
  <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7D126D-19B2-4599-9ADB-A8C1F86BD9F1}">
  <sheetPr codeName="Sheet3">
    <tabColor rgb="FF4F52A3"/>
    <pageSetUpPr fitToPage="1"/>
  </sheetPr>
  <dimension ref="A1:AI263"/>
  <sheetViews>
    <sheetView showGridLines="0" zoomScaleNormal="100" zoomScaleSheetLayoutView="100" workbookViewId="0">
      <pane ySplit="1" topLeftCell="A2" activePane="bottomLeft" state="frozen"/>
      <selection activeCell="A4" sqref="A4"/>
      <selection pane="bottomLeft" activeCell="A28" sqref="A28"/>
    </sheetView>
  </sheetViews>
  <sheetFormatPr defaultRowHeight="15" x14ac:dyDescent="0.25"/>
  <cols>
    <col min="1" max="1" width="13.7109375" style="15" customWidth="1"/>
    <col min="2" max="7" width="9.7109375" style="16" customWidth="1"/>
    <col min="8" max="10" width="9.7109375" style="21" customWidth="1"/>
    <col min="11" max="11" width="2.7109375" style="18" customWidth="1"/>
    <col min="12" max="23" width="8.85546875" style="18" customWidth="1"/>
    <col min="24" max="16384" width="9.140625" style="18"/>
  </cols>
  <sheetData>
    <row r="1" spans="1:35" s="35" customFormat="1" ht="23.25" x14ac:dyDescent="0.35">
      <c r="A1" s="34" t="s">
        <v>155</v>
      </c>
    </row>
    <row r="2" spans="1:35" s="76" customFormat="1" x14ac:dyDescent="0.25">
      <c r="A2" s="11" t="s">
        <v>15</v>
      </c>
      <c r="B2" s="12" t="s">
        <v>208</v>
      </c>
      <c r="C2" s="12"/>
      <c r="D2" s="12"/>
      <c r="E2" s="12"/>
      <c r="F2" s="12"/>
      <c r="G2" s="12" t="s">
        <v>64</v>
      </c>
      <c r="H2" s="12" t="s">
        <v>62</v>
      </c>
      <c r="I2" s="12"/>
      <c r="J2" s="12"/>
      <c r="L2" s="126" t="s">
        <v>218</v>
      </c>
      <c r="M2" s="127"/>
      <c r="N2" s="127"/>
      <c r="O2" s="127"/>
      <c r="P2" s="127"/>
      <c r="Q2" s="127"/>
      <c r="R2" s="127"/>
      <c r="S2" s="127"/>
      <c r="T2" s="127"/>
      <c r="U2" s="127"/>
      <c r="V2" s="127"/>
      <c r="W2" s="127"/>
      <c r="Z2" s="14"/>
      <c r="AA2" s="14"/>
      <c r="AB2" s="14"/>
      <c r="AC2" s="14"/>
      <c r="AD2" s="14"/>
      <c r="AE2" s="14"/>
      <c r="AF2" s="14"/>
      <c r="AG2" s="14"/>
    </row>
    <row r="3" spans="1:35" s="6" customFormat="1" ht="45.75" customHeight="1" x14ac:dyDescent="0.3">
      <c r="A3" s="107" t="s">
        <v>0</v>
      </c>
      <c r="B3" s="108" t="s">
        <v>200</v>
      </c>
      <c r="C3" s="108" t="s">
        <v>201</v>
      </c>
      <c r="D3" s="111" t="s">
        <v>212</v>
      </c>
      <c r="E3" s="111" t="s">
        <v>213</v>
      </c>
      <c r="F3" s="198" t="s">
        <v>228</v>
      </c>
      <c r="G3" s="109" t="s">
        <v>203</v>
      </c>
      <c r="H3" s="110" t="s">
        <v>18</v>
      </c>
      <c r="I3" s="201" t="s">
        <v>229</v>
      </c>
      <c r="J3" s="201" t="s">
        <v>230</v>
      </c>
      <c r="L3" s="127"/>
      <c r="M3" s="127"/>
      <c r="N3" s="127"/>
      <c r="O3" s="127"/>
      <c r="P3" s="127"/>
      <c r="Q3" s="127"/>
      <c r="R3" s="127"/>
      <c r="S3" s="127"/>
      <c r="T3" s="127"/>
      <c r="U3" s="127"/>
      <c r="V3" s="127"/>
      <c r="W3" s="127"/>
      <c r="Y3" s="73"/>
      <c r="Z3" s="73"/>
      <c r="AA3" s="73"/>
      <c r="AB3" s="73"/>
      <c r="AC3" s="73"/>
      <c r="AD3" s="73"/>
      <c r="AE3" s="73"/>
      <c r="AF3" s="73"/>
      <c r="AG3" s="73"/>
    </row>
    <row r="4" spans="1:35" x14ac:dyDescent="0.25">
      <c r="B4" s="36"/>
      <c r="C4" s="36"/>
      <c r="D4" s="36"/>
      <c r="E4" s="36"/>
      <c r="F4" s="199"/>
      <c r="G4" s="78" t="e">
        <f>IFERROR(IF(COUNTA(Tbl_M1[[#This Row],[In-person Visits]:[Subgroup 4]])=0,NA(),SUM(Tbl_M1[[#This Row],[In-person Visits]:[Subgroup 4]])),NA())</f>
        <v>#N/A</v>
      </c>
      <c r="H4" s="17" t="e" cm="1">
        <f t="array" ref="H4">MEDIAN(IF(ISNUMBER(Tbl_M1[All Visits]),Tbl_M1[All Visits]))</f>
        <v>#NUM!</v>
      </c>
      <c r="I4" s="202" t="e">
        <f>IFERROR(Tbl_M1[[#This Row],[All Visits]]/Tbl_M1[[#This Row],[Clinic Hours (or Days)]],NA())</f>
        <v>#N/A</v>
      </c>
      <c r="J4" s="202" t="e" cm="1">
        <f t="array" ref="J4">MEDIAN(IF(ISNUMBER(Tbl_M1[Visits per Hour]),Tbl_M1[Visits per Hour]))</f>
        <v>#NUM!</v>
      </c>
      <c r="L4" s="14" t="s">
        <v>19</v>
      </c>
      <c r="M4" s="128" t="s">
        <v>204</v>
      </c>
      <c r="N4" s="128"/>
      <c r="O4" s="129"/>
      <c r="P4" s="129"/>
      <c r="Q4" s="129"/>
      <c r="R4" s="129"/>
      <c r="S4" s="129"/>
      <c r="T4" s="129"/>
      <c r="U4" s="129"/>
      <c r="V4" s="129"/>
      <c r="W4" s="129"/>
      <c r="X4" s="203" t="s">
        <v>229</v>
      </c>
      <c r="Y4" s="128"/>
      <c r="Z4" s="129"/>
      <c r="AA4" s="129"/>
      <c r="AB4" s="129"/>
      <c r="AC4" s="129"/>
      <c r="AD4" s="129"/>
      <c r="AE4" s="129"/>
      <c r="AF4" s="129"/>
      <c r="AG4" s="129"/>
      <c r="AH4" s="129"/>
    </row>
    <row r="5" spans="1:35" x14ac:dyDescent="0.25">
      <c r="B5" s="36"/>
      <c r="C5" s="36"/>
      <c r="D5" s="36"/>
      <c r="E5" s="36"/>
      <c r="F5" s="199"/>
      <c r="G5" s="78" t="e">
        <f>IFERROR(IF(COUNTA(Tbl_M1[[#This Row],[In-person Visits]:[Subgroup 4]])=0,NA(),SUM(Tbl_M1[[#This Row],[In-person Visits]:[Subgroup 4]])),NA())</f>
        <v>#N/A</v>
      </c>
      <c r="H5" s="17" t="e" cm="1">
        <f t="array" ref="H5">MEDIAN(IF(ISNUMBER(Tbl_M1[All Visits]),Tbl_M1[All Visits]))</f>
        <v>#NUM!</v>
      </c>
      <c r="I5" s="202" t="e">
        <f>IFERROR(Tbl_M1[[#This Row],[All Visits]]/Tbl_M1[[#This Row],[Clinic Hours (or Days)]],NA())</f>
        <v>#N/A</v>
      </c>
      <c r="J5" s="202" t="e" cm="1">
        <f t="array" ref="J5">MEDIAN(IF(ISNUMBER(Tbl_M1[Visits per Hour]),Tbl_M1[Visits per Hour]))</f>
        <v>#NUM!</v>
      </c>
      <c r="X5" s="200"/>
      <c r="Y5" s="200"/>
      <c r="Z5" s="200"/>
      <c r="AA5" s="200"/>
      <c r="AB5" s="200"/>
      <c r="AC5" s="200"/>
      <c r="AD5" s="200"/>
      <c r="AE5" s="200"/>
      <c r="AF5" s="200"/>
      <c r="AH5" s="57"/>
      <c r="AI5" s="57"/>
    </row>
    <row r="6" spans="1:35" x14ac:dyDescent="0.25">
      <c r="B6" s="36"/>
      <c r="C6" s="36"/>
      <c r="D6" s="36"/>
      <c r="E6" s="36"/>
      <c r="F6" s="199"/>
      <c r="G6" s="78" t="e">
        <f>IFERROR(IF(COUNTA(Tbl_M1[[#This Row],[In-person Visits]:[Subgroup 4]])=0,NA(),SUM(Tbl_M1[[#This Row],[In-person Visits]:[Subgroup 4]])),NA())</f>
        <v>#N/A</v>
      </c>
      <c r="H6" s="17" t="e" cm="1">
        <f t="array" ref="H6">MEDIAN(IF(ISNUMBER(Tbl_M1[All Visits]),Tbl_M1[All Visits]))</f>
        <v>#NUM!</v>
      </c>
      <c r="I6" s="202" t="e">
        <f>IFERROR(Tbl_M1[[#This Row],[All Visits]]/Tbl_M1[[#This Row],[Clinic Hours (or Days)]],NA())</f>
        <v>#N/A</v>
      </c>
      <c r="J6" s="202" t="e" cm="1">
        <f t="array" ref="J6">MEDIAN(IF(ISNUMBER(Tbl_M1[Visits per Hour]),Tbl_M1[Visits per Hour]))</f>
        <v>#NUM!</v>
      </c>
      <c r="X6" s="200"/>
      <c r="Y6" s="200"/>
      <c r="Z6" s="200"/>
      <c r="AA6" s="200"/>
      <c r="AB6" s="200"/>
      <c r="AC6" s="200"/>
      <c r="AD6" s="200"/>
      <c r="AE6" s="200"/>
      <c r="AF6" s="200"/>
      <c r="AH6" s="57"/>
      <c r="AI6" s="57"/>
    </row>
    <row r="7" spans="1:35" x14ac:dyDescent="0.25">
      <c r="B7" s="36"/>
      <c r="C7" s="36"/>
      <c r="D7" s="36"/>
      <c r="E7" s="36"/>
      <c r="F7" s="199"/>
      <c r="G7" s="78" t="e">
        <f>IFERROR(IF(COUNTA(Tbl_M1[[#This Row],[In-person Visits]:[Subgroup 4]])=0,NA(),SUM(Tbl_M1[[#This Row],[In-person Visits]:[Subgroup 4]])),NA())</f>
        <v>#N/A</v>
      </c>
      <c r="H7" s="17" t="e" cm="1">
        <f t="array" ref="H7">MEDIAN(IF(ISNUMBER(Tbl_M1[All Visits]),Tbl_M1[All Visits]))</f>
        <v>#NUM!</v>
      </c>
      <c r="I7" s="202" t="e">
        <f>IFERROR(Tbl_M1[[#This Row],[All Visits]]/Tbl_M1[[#This Row],[Clinic Hours (or Days)]],NA())</f>
        <v>#N/A</v>
      </c>
      <c r="J7" s="202" t="e" cm="1">
        <f t="array" ref="J7">MEDIAN(IF(ISNUMBER(Tbl_M1[Visits per Hour]),Tbl_M1[Visits per Hour]))</f>
        <v>#NUM!</v>
      </c>
      <c r="X7" s="200"/>
      <c r="Y7" s="200"/>
      <c r="Z7" s="200"/>
      <c r="AA7" s="200"/>
      <c r="AB7" s="200"/>
      <c r="AC7" s="200"/>
      <c r="AD7" s="200"/>
      <c r="AE7" s="200"/>
      <c r="AF7" s="200"/>
      <c r="AH7" s="57"/>
      <c r="AI7" s="57"/>
    </row>
    <row r="8" spans="1:35" x14ac:dyDescent="0.25">
      <c r="B8" s="36"/>
      <c r="C8" s="36"/>
      <c r="D8" s="36"/>
      <c r="E8" s="36"/>
      <c r="F8" s="199"/>
      <c r="G8" s="78" t="e">
        <f>IFERROR(IF(COUNTA(Tbl_M1[[#This Row],[In-person Visits]:[Subgroup 4]])=0,NA(),SUM(Tbl_M1[[#This Row],[In-person Visits]:[Subgroup 4]])),NA())</f>
        <v>#N/A</v>
      </c>
      <c r="H8" s="17" t="e" cm="1">
        <f t="array" ref="H8">MEDIAN(IF(ISNUMBER(Tbl_M1[All Visits]),Tbl_M1[All Visits]))</f>
        <v>#NUM!</v>
      </c>
      <c r="I8" s="202" t="e">
        <f>IFERROR(Tbl_M1[[#This Row],[All Visits]]/Tbl_M1[[#This Row],[Clinic Hours (or Days)]],NA())</f>
        <v>#N/A</v>
      </c>
      <c r="J8" s="202" t="e" cm="1">
        <f t="array" ref="J8">MEDIAN(IF(ISNUMBER(Tbl_M1[Visits per Hour]),Tbl_M1[Visits per Hour]))</f>
        <v>#NUM!</v>
      </c>
      <c r="X8" s="200"/>
      <c r="Y8" s="200"/>
      <c r="Z8" s="200"/>
      <c r="AA8" s="200"/>
      <c r="AB8" s="200"/>
      <c r="AC8" s="200"/>
      <c r="AD8" s="200"/>
      <c r="AE8" s="200"/>
      <c r="AF8" s="200"/>
    </row>
    <row r="9" spans="1:35" x14ac:dyDescent="0.25">
      <c r="B9" s="36"/>
      <c r="C9" s="36"/>
      <c r="D9" s="36"/>
      <c r="E9" s="36"/>
      <c r="F9" s="199"/>
      <c r="G9" s="78" t="e">
        <f>IFERROR(IF(COUNTA(Tbl_M1[[#This Row],[In-person Visits]:[Subgroup 4]])=0,NA(),SUM(Tbl_M1[[#This Row],[In-person Visits]:[Subgroup 4]])),NA())</f>
        <v>#N/A</v>
      </c>
      <c r="H9" s="17" t="e" cm="1">
        <f t="array" ref="H9">MEDIAN(IF(ISNUMBER(Tbl_M1[All Visits]),Tbl_M1[All Visits]))</f>
        <v>#NUM!</v>
      </c>
      <c r="I9" s="202" t="e">
        <f>IFERROR(Tbl_M1[[#This Row],[All Visits]]/Tbl_M1[[#This Row],[Clinic Hours (or Days)]],NA())</f>
        <v>#N/A</v>
      </c>
      <c r="J9" s="202" t="e" cm="1">
        <f t="array" ref="J9">MEDIAN(IF(ISNUMBER(Tbl_M1[Visits per Hour]),Tbl_M1[Visits per Hour]))</f>
        <v>#NUM!</v>
      </c>
    </row>
    <row r="10" spans="1:35" x14ac:dyDescent="0.25">
      <c r="A10" s="80"/>
      <c r="B10" s="36"/>
      <c r="C10" s="36"/>
      <c r="D10" s="36"/>
      <c r="E10" s="36"/>
      <c r="F10" s="199"/>
      <c r="G10" s="78" t="e">
        <f>IFERROR(IF(COUNTA(Tbl_M1[[#This Row],[In-person Visits]:[Subgroup 4]])=0,NA(),SUM(Tbl_M1[[#This Row],[In-person Visits]:[Subgroup 4]])),NA())</f>
        <v>#N/A</v>
      </c>
      <c r="H10" s="17" t="e" cm="1">
        <f t="array" ref="H10">MEDIAN(IF(ISNUMBER(Tbl_M1[All Visits]),Tbl_M1[All Visits]))</f>
        <v>#NUM!</v>
      </c>
      <c r="I10" s="202" t="e">
        <f>IFERROR(Tbl_M1[[#This Row],[All Visits]]/Tbl_M1[[#This Row],[Clinic Hours (or Days)]],NA())</f>
        <v>#N/A</v>
      </c>
      <c r="J10" s="202" t="e" cm="1">
        <f t="array" ref="J10">MEDIAN(IF(ISNUMBER(Tbl_M1[Visits per Hour]),Tbl_M1[Visits per Hour]))</f>
        <v>#NUM!</v>
      </c>
    </row>
    <row r="11" spans="1:35" x14ac:dyDescent="0.25">
      <c r="B11" s="36"/>
      <c r="C11" s="36"/>
      <c r="D11" s="36"/>
      <c r="E11" s="36"/>
      <c r="F11" s="199"/>
      <c r="G11" s="78" t="e">
        <f>IFERROR(IF(COUNTA(Tbl_M1[[#This Row],[In-person Visits]:[Subgroup 4]])=0,NA(),SUM(Tbl_M1[[#This Row],[In-person Visits]:[Subgroup 4]])),NA())</f>
        <v>#N/A</v>
      </c>
      <c r="H11" s="17" t="e" cm="1">
        <f t="array" ref="H11">MEDIAN(IF(ISNUMBER(Tbl_M1[All Visits]),Tbl_M1[All Visits]))</f>
        <v>#NUM!</v>
      </c>
      <c r="I11" s="202" t="e">
        <f>IFERROR(Tbl_M1[[#This Row],[All Visits]]/Tbl_M1[[#This Row],[Clinic Hours (or Days)]],NA())</f>
        <v>#N/A</v>
      </c>
      <c r="J11" s="202" t="e" cm="1">
        <f t="array" ref="J11">MEDIAN(IF(ISNUMBER(Tbl_M1[Visits per Hour]),Tbl_M1[Visits per Hour]))</f>
        <v>#NUM!</v>
      </c>
    </row>
    <row r="12" spans="1:35" x14ac:dyDescent="0.25">
      <c r="B12" s="36"/>
      <c r="C12" s="36"/>
      <c r="D12" s="36"/>
      <c r="E12" s="36"/>
      <c r="F12" s="199"/>
      <c r="G12" s="78" t="e">
        <f>IFERROR(IF(COUNTA(Tbl_M1[[#This Row],[In-person Visits]:[Subgroup 4]])=0,NA(),SUM(Tbl_M1[[#This Row],[In-person Visits]:[Subgroup 4]])),NA())</f>
        <v>#N/A</v>
      </c>
      <c r="H12" s="17" t="e" cm="1">
        <f t="array" ref="H12">MEDIAN(IF(ISNUMBER(Tbl_M1[All Visits]),Tbl_M1[All Visits]))</f>
        <v>#NUM!</v>
      </c>
      <c r="I12" s="202" t="e">
        <f>IFERROR(Tbl_M1[[#This Row],[All Visits]]/Tbl_M1[[#This Row],[Clinic Hours (or Days)]],NA())</f>
        <v>#N/A</v>
      </c>
      <c r="J12" s="202" t="e" cm="1">
        <f t="array" ref="J12">MEDIAN(IF(ISNUMBER(Tbl_M1[Visits per Hour]),Tbl_M1[Visits per Hour]))</f>
        <v>#NUM!</v>
      </c>
    </row>
    <row r="13" spans="1:35" x14ac:dyDescent="0.25">
      <c r="A13" s="80"/>
      <c r="B13" s="36"/>
      <c r="C13" s="36"/>
      <c r="D13" s="36"/>
      <c r="E13" s="36"/>
      <c r="F13" s="199"/>
      <c r="G13" s="78" t="e">
        <f>IFERROR(IF(COUNTA(Tbl_M1[[#This Row],[In-person Visits]:[Subgroup 4]])=0,NA(),SUM(Tbl_M1[[#This Row],[In-person Visits]:[Subgroup 4]])),NA())</f>
        <v>#N/A</v>
      </c>
      <c r="H13" s="17" t="e" cm="1">
        <f t="array" ref="H13">MEDIAN(IF(ISNUMBER(Tbl_M1[All Visits]),Tbl_M1[All Visits]))</f>
        <v>#NUM!</v>
      </c>
      <c r="I13" s="202" t="e">
        <f>IFERROR(Tbl_M1[[#This Row],[All Visits]]/Tbl_M1[[#This Row],[Clinic Hours (or Days)]],NA())</f>
        <v>#N/A</v>
      </c>
      <c r="J13" s="202" t="e" cm="1">
        <f t="array" ref="J13">MEDIAN(IF(ISNUMBER(Tbl_M1[Visits per Hour]),Tbl_M1[Visits per Hour]))</f>
        <v>#NUM!</v>
      </c>
    </row>
    <row r="14" spans="1:35" x14ac:dyDescent="0.25">
      <c r="B14" s="36"/>
      <c r="C14" s="36"/>
      <c r="D14" s="36"/>
      <c r="E14" s="36"/>
      <c r="F14" s="199"/>
      <c r="G14" s="78" t="e">
        <f>IFERROR(IF(COUNTA(Tbl_M1[[#This Row],[In-person Visits]:[Subgroup 4]])=0,NA(),SUM(Tbl_M1[[#This Row],[In-person Visits]:[Subgroup 4]])),NA())</f>
        <v>#N/A</v>
      </c>
      <c r="H14" s="17" t="e" cm="1">
        <f t="array" ref="H14">MEDIAN(IF(ISNUMBER(Tbl_M1[All Visits]),Tbl_M1[All Visits]))</f>
        <v>#NUM!</v>
      </c>
      <c r="I14" s="202" t="e">
        <f>IFERROR(Tbl_M1[[#This Row],[All Visits]]/Tbl_M1[[#This Row],[Clinic Hours (or Days)]],NA())</f>
        <v>#N/A</v>
      </c>
      <c r="J14" s="202" t="e" cm="1">
        <f t="array" ref="J14">MEDIAN(IF(ISNUMBER(Tbl_M1[Visits per Hour]),Tbl_M1[Visits per Hour]))</f>
        <v>#NUM!</v>
      </c>
    </row>
    <row r="15" spans="1:35" x14ac:dyDescent="0.25">
      <c r="B15" s="36"/>
      <c r="C15" s="36"/>
      <c r="D15" s="36"/>
      <c r="E15" s="36"/>
      <c r="F15" s="199"/>
      <c r="G15" s="78" t="e">
        <f>IFERROR(IF(COUNTA(Tbl_M1[[#This Row],[In-person Visits]:[Subgroup 4]])=0,NA(),SUM(Tbl_M1[[#This Row],[In-person Visits]:[Subgroup 4]])),NA())</f>
        <v>#N/A</v>
      </c>
      <c r="H15" s="17" t="e" cm="1">
        <f t="array" ref="H15">MEDIAN(IF(ISNUMBER(Tbl_M1[All Visits]),Tbl_M1[All Visits]))</f>
        <v>#NUM!</v>
      </c>
      <c r="I15" s="202" t="e">
        <f>IFERROR(Tbl_M1[[#This Row],[All Visits]]/Tbl_M1[[#This Row],[Clinic Hours (or Days)]],NA())</f>
        <v>#N/A</v>
      </c>
      <c r="J15" s="202" t="e" cm="1">
        <f t="array" ref="J15">MEDIAN(IF(ISNUMBER(Tbl_M1[Visits per Hour]),Tbl_M1[Visits per Hour]))</f>
        <v>#NUM!</v>
      </c>
    </row>
    <row r="16" spans="1:35" x14ac:dyDescent="0.25">
      <c r="B16" s="36"/>
      <c r="C16" s="36"/>
      <c r="D16" s="36"/>
      <c r="E16" s="36"/>
      <c r="F16" s="199"/>
      <c r="G16" s="78" t="e">
        <f>IFERROR(IF(COUNTA(Tbl_M1[[#This Row],[In-person Visits]:[Subgroup 4]])=0,NA(),SUM(Tbl_M1[[#This Row],[In-person Visits]:[Subgroup 4]])),NA())</f>
        <v>#N/A</v>
      </c>
      <c r="H16" s="17" t="e" cm="1">
        <f t="array" ref="H16">MEDIAN(IF(ISNUMBER(Tbl_M1[All Visits]),Tbl_M1[All Visits]))</f>
        <v>#NUM!</v>
      </c>
      <c r="I16" s="202" t="e">
        <f>IFERROR(Tbl_M1[[#This Row],[All Visits]]/Tbl_M1[[#This Row],[Clinic Hours (or Days)]],NA())</f>
        <v>#N/A</v>
      </c>
      <c r="J16" s="202" t="e" cm="1">
        <f t="array" ref="J16">MEDIAN(IF(ISNUMBER(Tbl_M1[Visits per Hour]),Tbl_M1[Visits per Hour]))</f>
        <v>#NUM!</v>
      </c>
    </row>
    <row r="17" spans="1:23" x14ac:dyDescent="0.25">
      <c r="B17" s="36"/>
      <c r="C17" s="36"/>
      <c r="D17" s="36"/>
      <c r="E17" s="36"/>
      <c r="F17" s="199"/>
      <c r="G17" s="78" t="e">
        <f>IFERROR(IF(COUNTA(Tbl_M1[[#This Row],[In-person Visits]:[Subgroup 4]])=0,NA(),SUM(Tbl_M1[[#This Row],[In-person Visits]:[Subgroup 4]])),NA())</f>
        <v>#N/A</v>
      </c>
      <c r="H17" s="17" t="e" cm="1">
        <f t="array" ref="H17">MEDIAN(IF(ISNUMBER(Tbl_M1[All Visits]),Tbl_M1[All Visits]))</f>
        <v>#NUM!</v>
      </c>
      <c r="I17" s="202" t="e">
        <f>IFERROR(Tbl_M1[[#This Row],[All Visits]]/Tbl_M1[[#This Row],[Clinic Hours (or Days)]],NA())</f>
        <v>#N/A</v>
      </c>
      <c r="J17" s="202" t="e" cm="1">
        <f t="array" ref="J17">MEDIAN(IF(ISNUMBER(Tbl_M1[Visits per Hour]),Tbl_M1[Visits per Hour]))</f>
        <v>#NUM!</v>
      </c>
    </row>
    <row r="18" spans="1:23" x14ac:dyDescent="0.25">
      <c r="B18" s="36"/>
      <c r="C18" s="36"/>
      <c r="D18" s="36"/>
      <c r="E18" s="36"/>
      <c r="F18" s="199"/>
      <c r="G18" s="78" t="e">
        <f>IFERROR(IF(COUNTA(Tbl_M1[[#This Row],[In-person Visits]:[Subgroup 4]])=0,NA(),SUM(Tbl_M1[[#This Row],[In-person Visits]:[Subgroup 4]])),NA())</f>
        <v>#N/A</v>
      </c>
      <c r="H18" s="17" t="e" cm="1">
        <f t="array" ref="H18">MEDIAN(IF(ISNUMBER(Tbl_M1[All Visits]),Tbl_M1[All Visits]))</f>
        <v>#NUM!</v>
      </c>
      <c r="I18" s="202" t="e">
        <f>IFERROR(Tbl_M1[[#This Row],[All Visits]]/Tbl_M1[[#This Row],[Clinic Hours (or Days)]],NA())</f>
        <v>#N/A</v>
      </c>
      <c r="J18" s="202" t="e" cm="1">
        <f t="array" ref="J18">MEDIAN(IF(ISNUMBER(Tbl_M1[Visits per Hour]),Tbl_M1[Visits per Hour]))</f>
        <v>#NUM!</v>
      </c>
    </row>
    <row r="19" spans="1:23" x14ac:dyDescent="0.25">
      <c r="A19" s="204"/>
      <c r="B19" s="36"/>
      <c r="C19" s="36"/>
      <c r="D19" s="36"/>
      <c r="E19" s="36"/>
      <c r="F19" s="199"/>
      <c r="G19" s="78" t="e">
        <f>IFERROR(IF(COUNTA(Tbl_M1[[#This Row],[In-person Visits]:[Subgroup 4]])=0,NA(),SUM(Tbl_M1[[#This Row],[In-person Visits]:[Subgroup 4]])),NA())</f>
        <v>#N/A</v>
      </c>
      <c r="H19" s="17" t="e" cm="1">
        <f t="array" ref="H19">MEDIAN(IF(ISNUMBER(Tbl_M1[All Visits]),Tbl_M1[All Visits]))</f>
        <v>#NUM!</v>
      </c>
      <c r="I19" s="202" t="e">
        <f>IFERROR(Tbl_M1[[#This Row],[All Visits]]/Tbl_M1[[#This Row],[Clinic Hours (or Days)]],NA())</f>
        <v>#N/A</v>
      </c>
      <c r="J19" s="202" t="e" cm="1">
        <f t="array" ref="J19">MEDIAN(IF(ISNUMBER(Tbl_M1[Visits per Hour]),Tbl_M1[Visits per Hour]))</f>
        <v>#NUM!</v>
      </c>
    </row>
    <row r="20" spans="1:23" x14ac:dyDescent="0.25">
      <c r="B20" s="36"/>
      <c r="C20" s="36"/>
      <c r="D20" s="36"/>
      <c r="E20" s="36"/>
      <c r="F20" s="199"/>
      <c r="G20" s="78" t="e">
        <f>IFERROR(IF(COUNTA(Tbl_M1[[#This Row],[In-person Visits]:[Subgroup 4]])=0,NA(),SUM(Tbl_M1[[#This Row],[In-person Visits]:[Subgroup 4]])),NA())</f>
        <v>#N/A</v>
      </c>
      <c r="H20" s="17" t="e" cm="1">
        <f t="array" ref="H20">MEDIAN(IF(ISNUMBER(Tbl_M1[All Visits]),Tbl_M1[All Visits]))</f>
        <v>#NUM!</v>
      </c>
      <c r="I20" s="202" t="e">
        <f>IFERROR(Tbl_M1[[#This Row],[All Visits]]/Tbl_M1[[#This Row],[Clinic Hours (or Days)]],NA())</f>
        <v>#N/A</v>
      </c>
      <c r="J20" s="202" t="e" cm="1">
        <f t="array" ref="J20">MEDIAN(IF(ISNUMBER(Tbl_M1[Visits per Hour]),Tbl_M1[Visits per Hour]))</f>
        <v>#NUM!</v>
      </c>
    </row>
    <row r="21" spans="1:23" x14ac:dyDescent="0.25">
      <c r="B21" s="36"/>
      <c r="C21" s="36"/>
      <c r="D21" s="36"/>
      <c r="E21" s="36"/>
      <c r="F21" s="199"/>
      <c r="G21" s="78" t="e">
        <f>IFERROR(IF(COUNTA(Tbl_M1[[#This Row],[In-person Visits]:[Subgroup 4]])=0,NA(),SUM(Tbl_M1[[#This Row],[In-person Visits]:[Subgroup 4]])),NA())</f>
        <v>#N/A</v>
      </c>
      <c r="H21" s="17" t="e" cm="1">
        <f t="array" ref="H21">MEDIAN(IF(ISNUMBER(Tbl_M1[All Visits]),Tbl_M1[All Visits]))</f>
        <v>#NUM!</v>
      </c>
      <c r="I21" s="202" t="e">
        <f>IFERROR(Tbl_M1[[#This Row],[All Visits]]/Tbl_M1[[#This Row],[Clinic Hours (or Days)]],NA())</f>
        <v>#N/A</v>
      </c>
      <c r="J21" s="202" t="e" cm="1">
        <f t="array" ref="J21">MEDIAN(IF(ISNUMBER(Tbl_M1[Visits per Hour]),Tbl_M1[Visits per Hour]))</f>
        <v>#NUM!</v>
      </c>
    </row>
    <row r="22" spans="1:23" x14ac:dyDescent="0.25">
      <c r="B22" s="36"/>
      <c r="C22" s="36"/>
      <c r="D22" s="36"/>
      <c r="E22" s="36"/>
      <c r="F22" s="199"/>
      <c r="G22" s="78" t="e">
        <f>IFERROR(IF(COUNTA(Tbl_M1[[#This Row],[In-person Visits]:[Subgroup 4]])=0,NA(),SUM(Tbl_M1[[#This Row],[In-person Visits]:[Subgroup 4]])),NA())</f>
        <v>#N/A</v>
      </c>
      <c r="H22" s="17" t="e" cm="1">
        <f t="array" ref="H22">MEDIAN(IF(ISNUMBER(Tbl_M1[All Visits]),Tbl_M1[All Visits]))</f>
        <v>#NUM!</v>
      </c>
      <c r="I22" s="202" t="e">
        <f>IFERROR(Tbl_M1[[#This Row],[All Visits]]/Tbl_M1[[#This Row],[Clinic Hours (or Days)]],NA())</f>
        <v>#N/A</v>
      </c>
      <c r="J22" s="202" t="e" cm="1">
        <f t="array" ref="J22">MEDIAN(IF(ISNUMBER(Tbl_M1[Visits per Hour]),Tbl_M1[Visits per Hour]))</f>
        <v>#NUM!</v>
      </c>
    </row>
    <row r="23" spans="1:23" x14ac:dyDescent="0.25">
      <c r="B23" s="36"/>
      <c r="C23" s="36"/>
      <c r="D23" s="36"/>
      <c r="E23" s="36"/>
      <c r="F23" s="199"/>
      <c r="G23" s="78" t="e">
        <f>IFERROR(IF(COUNTA(Tbl_M1[[#This Row],[In-person Visits]:[Subgroup 4]])=0,NA(),SUM(Tbl_M1[[#This Row],[In-person Visits]:[Subgroup 4]])),NA())</f>
        <v>#N/A</v>
      </c>
      <c r="H23" s="17" t="e" cm="1">
        <f t="array" ref="H23">MEDIAN(IF(ISNUMBER(Tbl_M1[All Visits]),Tbl_M1[All Visits]))</f>
        <v>#NUM!</v>
      </c>
      <c r="I23" s="202" t="e">
        <f>IFERROR(Tbl_M1[[#This Row],[All Visits]]/Tbl_M1[[#This Row],[Clinic Hours (or Days)]],NA())</f>
        <v>#N/A</v>
      </c>
      <c r="J23" s="202" t="e" cm="1">
        <f t="array" ref="J23">MEDIAN(IF(ISNUMBER(Tbl_M1[Visits per Hour]),Tbl_M1[Visits per Hour]))</f>
        <v>#NUM!</v>
      </c>
    </row>
    <row r="24" spans="1:23" x14ac:dyDescent="0.25">
      <c r="B24" s="36"/>
      <c r="C24" s="36"/>
      <c r="D24" s="36"/>
      <c r="E24" s="36"/>
      <c r="F24" s="199"/>
      <c r="G24" s="78" t="e">
        <f>IFERROR(IF(COUNTA(Tbl_M1[[#This Row],[In-person Visits]:[Subgroup 4]])=0,NA(),SUM(Tbl_M1[[#This Row],[In-person Visits]:[Subgroup 4]])),NA())</f>
        <v>#N/A</v>
      </c>
      <c r="H24" s="17" t="e" cm="1">
        <f t="array" ref="H24">MEDIAN(IF(ISNUMBER(Tbl_M1[All Visits]),Tbl_M1[All Visits]))</f>
        <v>#NUM!</v>
      </c>
      <c r="I24" s="202" t="e">
        <f>IFERROR(Tbl_M1[[#This Row],[All Visits]]/Tbl_M1[[#This Row],[Clinic Hours (or Days)]],NA())</f>
        <v>#N/A</v>
      </c>
      <c r="J24" s="202" t="e" cm="1">
        <f t="array" ref="J24">MEDIAN(IF(ISNUMBER(Tbl_M1[Visits per Hour]),Tbl_M1[Visits per Hour]))</f>
        <v>#NUM!</v>
      </c>
    </row>
    <row r="25" spans="1:23" x14ac:dyDescent="0.25">
      <c r="B25" s="36"/>
      <c r="C25" s="36"/>
      <c r="D25" s="36"/>
      <c r="E25" s="36"/>
      <c r="F25" s="199"/>
      <c r="G25" s="78" t="e">
        <f>IFERROR(IF(COUNTA(Tbl_M1[[#This Row],[In-person Visits]:[Subgroup 4]])=0,NA(),SUM(Tbl_M1[[#This Row],[In-person Visits]:[Subgroup 4]])),NA())</f>
        <v>#N/A</v>
      </c>
      <c r="H25" s="17" t="e" cm="1">
        <f t="array" ref="H25">MEDIAN(IF(ISNUMBER(Tbl_M1[All Visits]),Tbl_M1[All Visits]))</f>
        <v>#NUM!</v>
      </c>
      <c r="I25" s="202" t="e">
        <f>IFERROR(Tbl_M1[[#This Row],[All Visits]]/Tbl_M1[[#This Row],[Clinic Hours (or Days)]],NA())</f>
        <v>#N/A</v>
      </c>
      <c r="J25" s="202" t="e" cm="1">
        <f t="array" ref="J25">MEDIAN(IF(ISNUMBER(Tbl_M1[Visits per Hour]),Tbl_M1[Visits per Hour]))</f>
        <v>#NUM!</v>
      </c>
    </row>
    <row r="26" spans="1:23" x14ac:dyDescent="0.25">
      <c r="B26" s="36"/>
      <c r="C26" s="36"/>
      <c r="D26" s="36"/>
      <c r="E26" s="36"/>
      <c r="F26" s="199"/>
      <c r="G26" s="78" t="e">
        <f>IFERROR(IF(COUNTA(Tbl_M1[[#This Row],[In-person Visits]:[Subgroup 4]])=0,NA(),SUM(Tbl_M1[[#This Row],[In-person Visits]:[Subgroup 4]])),NA())</f>
        <v>#N/A</v>
      </c>
      <c r="H26" s="17" t="e" cm="1">
        <f t="array" ref="H26">MEDIAN(IF(ISNUMBER(Tbl_M1[All Visits]),Tbl_M1[All Visits]))</f>
        <v>#NUM!</v>
      </c>
      <c r="I26" s="202" t="e">
        <f>IFERROR(Tbl_M1[[#This Row],[All Visits]]/Tbl_M1[[#This Row],[Clinic Hours (or Days)]],NA())</f>
        <v>#N/A</v>
      </c>
      <c r="J26" s="202" t="e" cm="1">
        <f t="array" ref="J26">MEDIAN(IF(ISNUMBER(Tbl_M1[Visits per Hour]),Tbl_M1[Visits per Hour]))</f>
        <v>#NUM!</v>
      </c>
      <c r="L26" s="19" t="s">
        <v>3</v>
      </c>
      <c r="M26" s="20"/>
      <c r="N26" s="20"/>
      <c r="O26" s="20"/>
      <c r="P26" s="20"/>
      <c r="Q26" s="20"/>
      <c r="R26" s="20"/>
      <c r="S26" s="20"/>
      <c r="T26" s="20"/>
      <c r="U26" s="20"/>
      <c r="V26" s="20"/>
      <c r="W26" s="20"/>
    </row>
    <row r="27" spans="1:23" x14ac:dyDescent="0.25">
      <c r="B27" s="36"/>
      <c r="C27" s="36"/>
      <c r="D27" s="36"/>
      <c r="E27" s="36"/>
      <c r="F27" s="199"/>
      <c r="G27" s="78" t="e">
        <f>IFERROR(IF(COUNTA(Tbl_M1[[#This Row],[In-person Visits]:[Subgroup 4]])=0,NA(),SUM(Tbl_M1[[#This Row],[In-person Visits]:[Subgroup 4]])),NA())</f>
        <v>#N/A</v>
      </c>
      <c r="H27" s="17" t="e" cm="1">
        <f t="array" ref="H27">MEDIAN(IF(ISNUMBER(Tbl_M1[All Visits]),Tbl_M1[All Visits]))</f>
        <v>#NUM!</v>
      </c>
      <c r="I27" s="202" t="e">
        <f>IFERROR(Tbl_M1[[#This Row],[All Visits]]/Tbl_M1[[#This Row],[Clinic Hours (or Days)]],NA())</f>
        <v>#N/A</v>
      </c>
      <c r="J27" s="202" t="e" cm="1">
        <f t="array" ref="J27">MEDIAN(IF(ISNUMBER(Tbl_M1[Visits per Hour]),Tbl_M1[Visits per Hour]))</f>
        <v>#NUM!</v>
      </c>
      <c r="L27" s="131"/>
      <c r="M27" s="132"/>
      <c r="N27" s="132"/>
      <c r="O27" s="132"/>
      <c r="P27" s="132"/>
      <c r="Q27" s="132"/>
      <c r="R27" s="132"/>
      <c r="S27" s="132"/>
      <c r="T27" s="132"/>
      <c r="U27" s="132"/>
      <c r="V27" s="132"/>
      <c r="W27" s="133"/>
    </row>
    <row r="28" spans="1:23" x14ac:dyDescent="0.25">
      <c r="B28" s="36"/>
      <c r="C28" s="36"/>
      <c r="D28" s="36"/>
      <c r="E28" s="36"/>
      <c r="F28" s="199"/>
      <c r="G28" s="78" t="e">
        <f>IFERROR(IF(COUNTA(Tbl_M1[[#This Row],[In-person Visits]:[Subgroup 4]])=0,NA(),SUM(Tbl_M1[[#This Row],[In-person Visits]:[Subgroup 4]])),NA())</f>
        <v>#N/A</v>
      </c>
      <c r="H28" s="17" t="e" cm="1">
        <f t="array" ref="H28">MEDIAN(IF(ISNUMBER(Tbl_M1[All Visits]),Tbl_M1[All Visits]))</f>
        <v>#NUM!</v>
      </c>
      <c r="I28" s="202" t="e">
        <f>IFERROR(Tbl_M1[[#This Row],[All Visits]]/Tbl_M1[[#This Row],[Clinic Hours (or Days)]],NA())</f>
        <v>#N/A</v>
      </c>
      <c r="J28" s="202" t="e" cm="1">
        <f t="array" ref="J28">MEDIAN(IF(ISNUMBER(Tbl_M1[Visits per Hour]),Tbl_M1[Visits per Hour]))</f>
        <v>#NUM!</v>
      </c>
      <c r="L28" s="134"/>
      <c r="M28" s="135"/>
      <c r="N28" s="135"/>
      <c r="O28" s="135"/>
      <c r="P28" s="135"/>
      <c r="Q28" s="135"/>
      <c r="R28" s="135"/>
      <c r="S28" s="135"/>
      <c r="T28" s="135"/>
      <c r="U28" s="135"/>
      <c r="V28" s="135"/>
      <c r="W28" s="136"/>
    </row>
    <row r="29" spans="1:23" x14ac:dyDescent="0.25">
      <c r="B29" s="36"/>
      <c r="C29" s="36"/>
      <c r="D29" s="36"/>
      <c r="E29" s="36"/>
      <c r="F29" s="199"/>
      <c r="G29" s="78" t="e">
        <f>IFERROR(IF(COUNTA(Tbl_M1[[#This Row],[In-person Visits]:[Subgroup 4]])=0,NA(),SUM(Tbl_M1[[#This Row],[In-person Visits]:[Subgroup 4]])),NA())</f>
        <v>#N/A</v>
      </c>
      <c r="H29" s="17" t="e" cm="1">
        <f t="array" ref="H29">MEDIAN(IF(ISNUMBER(Tbl_M1[All Visits]),Tbl_M1[All Visits]))</f>
        <v>#NUM!</v>
      </c>
      <c r="I29" s="202" t="e">
        <f>IFERROR(Tbl_M1[[#This Row],[All Visits]]/Tbl_M1[[#This Row],[Clinic Hours (or Days)]],NA())</f>
        <v>#N/A</v>
      </c>
      <c r="J29" s="202" t="e" cm="1">
        <f t="array" ref="J29">MEDIAN(IF(ISNUMBER(Tbl_M1[Visits per Hour]),Tbl_M1[Visits per Hour]))</f>
        <v>#NUM!</v>
      </c>
      <c r="L29" s="134"/>
      <c r="M29" s="135"/>
      <c r="N29" s="135"/>
      <c r="O29" s="135"/>
      <c r="P29" s="135"/>
      <c r="Q29" s="135"/>
      <c r="R29" s="135"/>
      <c r="S29" s="135"/>
      <c r="T29" s="135"/>
      <c r="U29" s="135"/>
      <c r="V29" s="135"/>
      <c r="W29" s="136"/>
    </row>
    <row r="30" spans="1:23" x14ac:dyDescent="0.25">
      <c r="B30" s="36"/>
      <c r="C30" s="36"/>
      <c r="D30" s="36"/>
      <c r="E30" s="36"/>
      <c r="F30" s="199"/>
      <c r="G30" s="78" t="e">
        <f>IFERROR(IF(COUNTA(Tbl_M1[[#This Row],[In-person Visits]:[Subgroup 4]])=0,NA(),SUM(Tbl_M1[[#This Row],[In-person Visits]:[Subgroup 4]])),NA())</f>
        <v>#N/A</v>
      </c>
      <c r="H30" s="17" t="e" cm="1">
        <f t="array" ref="H30">MEDIAN(IF(ISNUMBER(Tbl_M1[All Visits]),Tbl_M1[All Visits]))</f>
        <v>#NUM!</v>
      </c>
      <c r="I30" s="202" t="e">
        <f>IFERROR(Tbl_M1[[#This Row],[All Visits]]/Tbl_M1[[#This Row],[Clinic Hours (or Days)]],NA())</f>
        <v>#N/A</v>
      </c>
      <c r="J30" s="202" t="e" cm="1">
        <f t="array" ref="J30">MEDIAN(IF(ISNUMBER(Tbl_M1[Visits per Hour]),Tbl_M1[Visits per Hour]))</f>
        <v>#NUM!</v>
      </c>
      <c r="L30" s="134"/>
      <c r="M30" s="135"/>
      <c r="N30" s="135"/>
      <c r="O30" s="135"/>
      <c r="P30" s="135"/>
      <c r="Q30" s="135"/>
      <c r="R30" s="135"/>
      <c r="S30" s="135"/>
      <c r="T30" s="135"/>
      <c r="U30" s="135"/>
      <c r="V30" s="135"/>
      <c r="W30" s="136"/>
    </row>
    <row r="31" spans="1:23" x14ac:dyDescent="0.25">
      <c r="B31" s="36"/>
      <c r="C31" s="36"/>
      <c r="D31" s="36"/>
      <c r="E31" s="36"/>
      <c r="F31" s="199"/>
      <c r="G31" s="78" t="e">
        <f>IFERROR(IF(COUNTA(Tbl_M1[[#This Row],[In-person Visits]:[Subgroup 4]])=0,NA(),SUM(Tbl_M1[[#This Row],[In-person Visits]:[Subgroup 4]])),NA())</f>
        <v>#N/A</v>
      </c>
      <c r="H31" s="17" t="e" cm="1">
        <f t="array" ref="H31">MEDIAN(IF(ISNUMBER(Tbl_M1[All Visits]),Tbl_M1[All Visits]))</f>
        <v>#NUM!</v>
      </c>
      <c r="I31" s="202" t="e">
        <f>IFERROR(Tbl_M1[[#This Row],[All Visits]]/Tbl_M1[[#This Row],[Clinic Hours (or Days)]],NA())</f>
        <v>#N/A</v>
      </c>
      <c r="J31" s="202" t="e" cm="1">
        <f t="array" ref="J31">MEDIAN(IF(ISNUMBER(Tbl_M1[Visits per Hour]),Tbl_M1[Visits per Hour]))</f>
        <v>#NUM!</v>
      </c>
      <c r="L31" s="134"/>
      <c r="M31" s="135"/>
      <c r="N31" s="135"/>
      <c r="O31" s="135"/>
      <c r="P31" s="135"/>
      <c r="Q31" s="135"/>
      <c r="R31" s="135"/>
      <c r="S31" s="135"/>
      <c r="T31" s="135"/>
      <c r="U31" s="135"/>
      <c r="V31" s="135"/>
      <c r="W31" s="136"/>
    </row>
    <row r="32" spans="1:23" x14ac:dyDescent="0.25">
      <c r="B32" s="36"/>
      <c r="C32" s="36"/>
      <c r="D32" s="36"/>
      <c r="E32" s="36"/>
      <c r="F32" s="199"/>
      <c r="G32" s="78" t="e">
        <f>IFERROR(IF(COUNTA(Tbl_M1[[#This Row],[In-person Visits]:[Subgroup 4]])=0,NA(),SUM(Tbl_M1[[#This Row],[In-person Visits]:[Subgroup 4]])),NA())</f>
        <v>#N/A</v>
      </c>
      <c r="H32" s="17" t="e" cm="1">
        <f t="array" ref="H32">MEDIAN(IF(ISNUMBER(Tbl_M1[All Visits]),Tbl_M1[All Visits]))</f>
        <v>#NUM!</v>
      </c>
      <c r="I32" s="202" t="e">
        <f>IFERROR(Tbl_M1[[#This Row],[All Visits]]/Tbl_M1[[#This Row],[Clinic Hours (or Days)]],NA())</f>
        <v>#N/A</v>
      </c>
      <c r="J32" s="202" t="e" cm="1">
        <f t="array" ref="J32">MEDIAN(IF(ISNUMBER(Tbl_M1[Visits per Hour]),Tbl_M1[Visits per Hour]))</f>
        <v>#NUM!</v>
      </c>
      <c r="L32" s="137"/>
      <c r="M32" s="138"/>
      <c r="N32" s="138"/>
      <c r="O32" s="138"/>
      <c r="P32" s="138"/>
      <c r="Q32" s="138"/>
      <c r="R32" s="138"/>
      <c r="S32" s="138"/>
      <c r="T32" s="138"/>
      <c r="U32" s="138"/>
      <c r="V32" s="138"/>
      <c r="W32" s="139"/>
    </row>
    <row r="33" spans="2:23" x14ac:dyDescent="0.25">
      <c r="B33" s="36"/>
      <c r="C33" s="36"/>
      <c r="D33" s="36"/>
      <c r="E33" s="36"/>
      <c r="F33" s="199"/>
      <c r="G33" s="78" t="e">
        <f>IFERROR(IF(COUNTA(Tbl_M1[[#This Row],[In-person Visits]:[Subgroup 4]])=0,NA(),SUM(Tbl_M1[[#This Row],[In-person Visits]:[Subgroup 4]])),NA())</f>
        <v>#N/A</v>
      </c>
      <c r="H33" s="17" t="e" cm="1">
        <f t="array" ref="H33">MEDIAN(IF(ISNUMBER(Tbl_M1[All Visits]),Tbl_M1[All Visits]))</f>
        <v>#NUM!</v>
      </c>
      <c r="I33" s="202" t="e">
        <f>IFERROR(Tbl_M1[[#This Row],[All Visits]]/Tbl_M1[[#This Row],[Clinic Hours (or Days)]],NA())</f>
        <v>#N/A</v>
      </c>
      <c r="J33" s="202" t="e" cm="1">
        <f t="array" ref="J33">MEDIAN(IF(ISNUMBER(Tbl_M1[Visits per Hour]),Tbl_M1[Visits per Hour]))</f>
        <v>#NUM!</v>
      </c>
    </row>
    <row r="34" spans="2:23" x14ac:dyDescent="0.25">
      <c r="F34" s="199"/>
      <c r="G34" s="78" t="e">
        <f>IFERROR(IF(COUNTA(Tbl_M1[[#This Row],[In-person Visits]:[Subgroup 4]])=0,NA(),SUM(Tbl_M1[[#This Row],[In-person Visits]:[Subgroup 4]])),NA())</f>
        <v>#N/A</v>
      </c>
      <c r="H34" s="17" t="e" cm="1">
        <f t="array" ref="H34">MEDIAN(IF(ISNUMBER(Tbl_M1[All Visits]),Tbl_M1[All Visits]))</f>
        <v>#NUM!</v>
      </c>
      <c r="I34" s="202" t="e">
        <f>IFERROR(Tbl_M1[[#This Row],[All Visits]]/Tbl_M1[[#This Row],[Clinic Hours (or Days)]],NA())</f>
        <v>#N/A</v>
      </c>
      <c r="J34" s="202" t="e" cm="1">
        <f t="array" ref="J34">MEDIAN(IF(ISNUMBER(Tbl_M1[Visits per Hour]),Tbl_M1[Visits per Hour]))</f>
        <v>#NUM!</v>
      </c>
      <c r="L34" s="74" t="s">
        <v>191</v>
      </c>
      <c r="M34" s="75"/>
      <c r="N34" s="75"/>
      <c r="O34" s="75"/>
      <c r="P34" s="75"/>
      <c r="Q34" s="75"/>
      <c r="R34" s="75"/>
      <c r="S34" s="75"/>
      <c r="T34" s="75"/>
      <c r="U34" s="75"/>
      <c r="V34" s="75"/>
      <c r="W34" s="75"/>
    </row>
    <row r="35" spans="2:23" x14ac:dyDescent="0.25">
      <c r="F35" s="199"/>
      <c r="G35" s="78" t="e">
        <f>IFERROR(IF(COUNTA(Tbl_M1[[#This Row],[In-person Visits]:[Subgroup 4]])=0,NA(),SUM(Tbl_M1[[#This Row],[In-person Visits]:[Subgroup 4]])),NA())</f>
        <v>#N/A</v>
      </c>
      <c r="H35" s="17" t="e" cm="1">
        <f t="array" ref="H35">MEDIAN(IF(ISNUMBER(Tbl_M1[All Visits]),Tbl_M1[All Visits]))</f>
        <v>#NUM!</v>
      </c>
      <c r="I35" s="202" t="e">
        <f>IFERROR(Tbl_M1[[#This Row],[All Visits]]/Tbl_M1[[#This Row],[Clinic Hours (or Days)]],NA())</f>
        <v>#N/A</v>
      </c>
      <c r="J35" s="202" t="e" cm="1">
        <f t="array" ref="J35">MEDIAN(IF(ISNUMBER(Tbl_M1[Visits per Hour]),Tbl_M1[Visits per Hour]))</f>
        <v>#NUM!</v>
      </c>
    </row>
    <row r="36" spans="2:23" x14ac:dyDescent="0.25">
      <c r="F36" s="199"/>
      <c r="G36" s="78" t="e">
        <f>IFERROR(IF(COUNTA(Tbl_M1[[#This Row],[In-person Visits]:[Subgroup 4]])=0,NA(),SUM(Tbl_M1[[#This Row],[In-person Visits]:[Subgroup 4]])),NA())</f>
        <v>#N/A</v>
      </c>
      <c r="H36" s="17" t="e" cm="1">
        <f t="array" ref="H36">MEDIAN(IF(ISNUMBER(Tbl_M1[All Visits]),Tbl_M1[All Visits]))</f>
        <v>#NUM!</v>
      </c>
      <c r="I36" s="202" t="e">
        <f>IFERROR(Tbl_M1[[#This Row],[All Visits]]/Tbl_M1[[#This Row],[Clinic Hours (or Days)]],NA())</f>
        <v>#N/A</v>
      </c>
      <c r="J36" s="202" t="e" cm="1">
        <f t="array" ref="J36">MEDIAN(IF(ISNUMBER(Tbl_M1[Visits per Hour]),Tbl_M1[Visits per Hour]))</f>
        <v>#NUM!</v>
      </c>
    </row>
    <row r="37" spans="2:23" x14ac:dyDescent="0.25">
      <c r="F37" s="199"/>
      <c r="G37" s="78" t="e">
        <f>IFERROR(IF(COUNTA(Tbl_M1[[#This Row],[In-person Visits]:[Subgroup 4]])=0,NA(),SUM(Tbl_M1[[#This Row],[In-person Visits]:[Subgroup 4]])),NA())</f>
        <v>#N/A</v>
      </c>
      <c r="H37" s="17" t="e" cm="1">
        <f t="array" ref="H37">MEDIAN(IF(ISNUMBER(Tbl_M1[All Visits]),Tbl_M1[All Visits]))</f>
        <v>#NUM!</v>
      </c>
      <c r="I37" s="202" t="e">
        <f>IFERROR(Tbl_M1[[#This Row],[All Visits]]/Tbl_M1[[#This Row],[Clinic Hours (or Days)]],NA())</f>
        <v>#N/A</v>
      </c>
      <c r="J37" s="202" t="e" cm="1">
        <f t="array" ref="J37">MEDIAN(IF(ISNUMBER(Tbl_M1[Visits per Hour]),Tbl_M1[Visits per Hour]))</f>
        <v>#NUM!</v>
      </c>
    </row>
    <row r="38" spans="2:23" x14ac:dyDescent="0.25">
      <c r="F38" s="199"/>
      <c r="G38" s="78" t="e">
        <f>IFERROR(IF(COUNTA(Tbl_M1[[#This Row],[In-person Visits]:[Subgroup 4]])=0,NA(),SUM(Tbl_M1[[#This Row],[In-person Visits]:[Subgroup 4]])),NA())</f>
        <v>#N/A</v>
      </c>
      <c r="H38" s="17" t="e" cm="1">
        <f t="array" ref="H38">MEDIAN(IF(ISNUMBER(Tbl_M1[All Visits]),Tbl_M1[All Visits]))</f>
        <v>#NUM!</v>
      </c>
      <c r="I38" s="202" t="e">
        <f>IFERROR(Tbl_M1[[#This Row],[All Visits]]/Tbl_M1[[#This Row],[Clinic Hours (or Days)]],NA())</f>
        <v>#N/A</v>
      </c>
      <c r="J38" s="202" t="e" cm="1">
        <f t="array" ref="J38">MEDIAN(IF(ISNUMBER(Tbl_M1[Visits per Hour]),Tbl_M1[Visits per Hour]))</f>
        <v>#NUM!</v>
      </c>
    </row>
    <row r="39" spans="2:23" x14ac:dyDescent="0.25">
      <c r="F39" s="199"/>
      <c r="G39" s="78" t="e">
        <f>IFERROR(IF(COUNTA(Tbl_M1[[#This Row],[In-person Visits]:[Subgroup 4]])=0,NA(),SUM(Tbl_M1[[#This Row],[In-person Visits]:[Subgroup 4]])),NA())</f>
        <v>#N/A</v>
      </c>
      <c r="H39" s="17" t="e" cm="1">
        <f t="array" ref="H39">MEDIAN(IF(ISNUMBER(Tbl_M1[All Visits]),Tbl_M1[All Visits]))</f>
        <v>#NUM!</v>
      </c>
      <c r="I39" s="202" t="e">
        <f>IFERROR(Tbl_M1[[#This Row],[All Visits]]/Tbl_M1[[#This Row],[Clinic Hours (or Days)]],NA())</f>
        <v>#N/A</v>
      </c>
      <c r="J39" s="202" t="e" cm="1">
        <f t="array" ref="J39">MEDIAN(IF(ISNUMBER(Tbl_M1[Visits per Hour]),Tbl_M1[Visits per Hour]))</f>
        <v>#NUM!</v>
      </c>
    </row>
    <row r="40" spans="2:23" x14ac:dyDescent="0.25">
      <c r="F40" s="199"/>
      <c r="G40" s="78" t="e">
        <f>IFERROR(IF(COUNTA(Tbl_M1[[#This Row],[In-person Visits]:[Subgroup 4]])=0,NA(),SUM(Tbl_M1[[#This Row],[In-person Visits]:[Subgroup 4]])),NA())</f>
        <v>#N/A</v>
      </c>
      <c r="H40" s="17" t="e" cm="1">
        <f t="array" ref="H40">MEDIAN(IF(ISNUMBER(Tbl_M1[All Visits]),Tbl_M1[All Visits]))</f>
        <v>#NUM!</v>
      </c>
      <c r="I40" s="202" t="e">
        <f>IFERROR(Tbl_M1[[#This Row],[All Visits]]/Tbl_M1[[#This Row],[Clinic Hours (or Days)]],NA())</f>
        <v>#N/A</v>
      </c>
      <c r="J40" s="202" t="e" cm="1">
        <f t="array" ref="J40">MEDIAN(IF(ISNUMBER(Tbl_M1[Visits per Hour]),Tbl_M1[Visits per Hour]))</f>
        <v>#NUM!</v>
      </c>
    </row>
    <row r="41" spans="2:23" x14ac:dyDescent="0.25">
      <c r="F41" s="199"/>
      <c r="G41" s="78" t="e">
        <f>IFERROR(IF(COUNTA(Tbl_M1[[#This Row],[In-person Visits]:[Subgroup 4]])=0,NA(),SUM(Tbl_M1[[#This Row],[In-person Visits]:[Subgroup 4]])),NA())</f>
        <v>#N/A</v>
      </c>
      <c r="H41" s="17" t="e" cm="1">
        <f t="array" ref="H41">MEDIAN(IF(ISNUMBER(Tbl_M1[All Visits]),Tbl_M1[All Visits]))</f>
        <v>#NUM!</v>
      </c>
      <c r="I41" s="202" t="e">
        <f>IFERROR(Tbl_M1[[#This Row],[All Visits]]/Tbl_M1[[#This Row],[Clinic Hours (or Days)]],NA())</f>
        <v>#N/A</v>
      </c>
      <c r="J41" s="202" t="e" cm="1">
        <f t="array" ref="J41">MEDIAN(IF(ISNUMBER(Tbl_M1[Visits per Hour]),Tbl_M1[Visits per Hour]))</f>
        <v>#NUM!</v>
      </c>
    </row>
    <row r="42" spans="2:23" x14ac:dyDescent="0.25">
      <c r="F42" s="199"/>
      <c r="G42" s="78" t="e">
        <f>IFERROR(IF(COUNTA(Tbl_M1[[#This Row],[In-person Visits]:[Subgroup 4]])=0,NA(),SUM(Tbl_M1[[#This Row],[In-person Visits]:[Subgroup 4]])),NA())</f>
        <v>#N/A</v>
      </c>
      <c r="H42" s="17" t="e" cm="1">
        <f t="array" ref="H42">MEDIAN(IF(ISNUMBER(Tbl_M1[All Visits]),Tbl_M1[All Visits]))</f>
        <v>#NUM!</v>
      </c>
      <c r="I42" s="202" t="e">
        <f>IFERROR(Tbl_M1[[#This Row],[All Visits]]/Tbl_M1[[#This Row],[Clinic Hours (or Days)]],NA())</f>
        <v>#N/A</v>
      </c>
      <c r="J42" s="202" t="e" cm="1">
        <f t="array" ref="J42">MEDIAN(IF(ISNUMBER(Tbl_M1[Visits per Hour]),Tbl_M1[Visits per Hour]))</f>
        <v>#NUM!</v>
      </c>
    </row>
    <row r="43" spans="2:23" x14ac:dyDescent="0.25">
      <c r="F43" s="199"/>
      <c r="G43" s="78" t="e">
        <f>IFERROR(IF(COUNTA(Tbl_M1[[#This Row],[In-person Visits]:[Subgroup 4]])=0,NA(),SUM(Tbl_M1[[#This Row],[In-person Visits]:[Subgroup 4]])),NA())</f>
        <v>#N/A</v>
      </c>
      <c r="H43" s="17" t="e" cm="1">
        <f t="array" ref="H43">MEDIAN(IF(ISNUMBER(Tbl_M1[All Visits]),Tbl_M1[All Visits]))</f>
        <v>#NUM!</v>
      </c>
      <c r="I43" s="202" t="e">
        <f>IFERROR(Tbl_M1[[#This Row],[All Visits]]/Tbl_M1[[#This Row],[Clinic Hours (or Days)]],NA())</f>
        <v>#N/A</v>
      </c>
      <c r="J43" s="202" t="e" cm="1">
        <f t="array" ref="J43">MEDIAN(IF(ISNUMBER(Tbl_M1[Visits per Hour]),Tbl_M1[Visits per Hour]))</f>
        <v>#NUM!</v>
      </c>
    </row>
    <row r="44" spans="2:23" x14ac:dyDescent="0.25">
      <c r="F44" s="199"/>
      <c r="G44" s="78" t="e">
        <f>IFERROR(IF(COUNTA(Tbl_M1[[#This Row],[In-person Visits]:[Subgroup 4]])=0,NA(),SUM(Tbl_M1[[#This Row],[In-person Visits]:[Subgroup 4]])),NA())</f>
        <v>#N/A</v>
      </c>
      <c r="H44" s="17" t="e" cm="1">
        <f t="array" ref="H44">MEDIAN(IF(ISNUMBER(Tbl_M1[All Visits]),Tbl_M1[All Visits]))</f>
        <v>#NUM!</v>
      </c>
      <c r="I44" s="202" t="e">
        <f>IFERROR(Tbl_M1[[#This Row],[All Visits]]/Tbl_M1[[#This Row],[Clinic Hours (or Days)]],NA())</f>
        <v>#N/A</v>
      </c>
      <c r="J44" s="202" t="e" cm="1">
        <f t="array" ref="J44">MEDIAN(IF(ISNUMBER(Tbl_M1[Visits per Hour]),Tbl_M1[Visits per Hour]))</f>
        <v>#NUM!</v>
      </c>
    </row>
    <row r="45" spans="2:23" x14ac:dyDescent="0.25">
      <c r="F45" s="199"/>
      <c r="G45" s="78" t="e">
        <f>IFERROR(IF(COUNTA(Tbl_M1[[#This Row],[In-person Visits]:[Subgroup 4]])=0,NA(),SUM(Tbl_M1[[#This Row],[In-person Visits]:[Subgroup 4]])),NA())</f>
        <v>#N/A</v>
      </c>
      <c r="H45" s="17" t="e" cm="1">
        <f t="array" ref="H45">MEDIAN(IF(ISNUMBER(Tbl_M1[All Visits]),Tbl_M1[All Visits]))</f>
        <v>#NUM!</v>
      </c>
      <c r="I45" s="202" t="e">
        <f>IFERROR(Tbl_M1[[#This Row],[All Visits]]/Tbl_M1[[#This Row],[Clinic Hours (or Days)]],NA())</f>
        <v>#N/A</v>
      </c>
      <c r="J45" s="202" t="e" cm="1">
        <f t="array" ref="J45">MEDIAN(IF(ISNUMBER(Tbl_M1[Visits per Hour]),Tbl_M1[Visits per Hour]))</f>
        <v>#NUM!</v>
      </c>
    </row>
    <row r="46" spans="2:23" x14ac:dyDescent="0.25">
      <c r="F46" s="199"/>
      <c r="G46" s="78" t="e">
        <f>IFERROR(IF(COUNTA(Tbl_M1[[#This Row],[In-person Visits]:[Subgroup 4]])=0,NA(),SUM(Tbl_M1[[#This Row],[In-person Visits]:[Subgroup 4]])),NA())</f>
        <v>#N/A</v>
      </c>
      <c r="H46" s="17" t="e" cm="1">
        <f t="array" ref="H46">MEDIAN(IF(ISNUMBER(Tbl_M1[All Visits]),Tbl_M1[All Visits]))</f>
        <v>#NUM!</v>
      </c>
      <c r="I46" s="202" t="e">
        <f>IFERROR(Tbl_M1[[#This Row],[All Visits]]/Tbl_M1[[#This Row],[Clinic Hours (or Days)]],NA())</f>
        <v>#N/A</v>
      </c>
      <c r="J46" s="202" t="e" cm="1">
        <f t="array" ref="J46">MEDIAN(IF(ISNUMBER(Tbl_M1[Visits per Hour]),Tbl_M1[Visits per Hour]))</f>
        <v>#NUM!</v>
      </c>
    </row>
    <row r="47" spans="2:23" x14ac:dyDescent="0.25">
      <c r="F47" s="199"/>
      <c r="G47" s="78" t="e">
        <f>IFERROR(IF(COUNTA(Tbl_M1[[#This Row],[In-person Visits]:[Subgroup 4]])=0,NA(),SUM(Tbl_M1[[#This Row],[In-person Visits]:[Subgroup 4]])),NA())</f>
        <v>#N/A</v>
      </c>
      <c r="H47" s="17" t="e" cm="1">
        <f t="array" ref="H47">MEDIAN(IF(ISNUMBER(Tbl_M1[All Visits]),Tbl_M1[All Visits]))</f>
        <v>#NUM!</v>
      </c>
      <c r="I47" s="202" t="e">
        <f>IFERROR(Tbl_M1[[#This Row],[All Visits]]/Tbl_M1[[#This Row],[Clinic Hours (or Days)]],NA())</f>
        <v>#N/A</v>
      </c>
      <c r="J47" s="202" t="e" cm="1">
        <f t="array" ref="J47">MEDIAN(IF(ISNUMBER(Tbl_M1[Visits per Hour]),Tbl_M1[Visits per Hour]))</f>
        <v>#NUM!</v>
      </c>
    </row>
    <row r="48" spans="2:23" x14ac:dyDescent="0.25">
      <c r="F48" s="199"/>
      <c r="G48" s="78" t="e">
        <f>IFERROR(IF(COUNTA(Tbl_M1[[#This Row],[In-person Visits]:[Subgroup 4]])=0,NA(),SUM(Tbl_M1[[#This Row],[In-person Visits]:[Subgroup 4]])),NA())</f>
        <v>#N/A</v>
      </c>
      <c r="H48" s="17" t="e" cm="1">
        <f t="array" ref="H48">MEDIAN(IF(ISNUMBER(Tbl_M1[All Visits]),Tbl_M1[All Visits]))</f>
        <v>#NUM!</v>
      </c>
      <c r="I48" s="202" t="e">
        <f>IFERROR(Tbl_M1[[#This Row],[All Visits]]/Tbl_M1[[#This Row],[Clinic Hours (or Days)]],NA())</f>
        <v>#N/A</v>
      </c>
      <c r="J48" s="202" t="e" cm="1">
        <f t="array" ref="J48">MEDIAN(IF(ISNUMBER(Tbl_M1[Visits per Hour]),Tbl_M1[Visits per Hour]))</f>
        <v>#NUM!</v>
      </c>
    </row>
    <row r="49" spans="6:10" x14ac:dyDescent="0.25">
      <c r="F49" s="199"/>
      <c r="G49" s="78" t="e">
        <f>IFERROR(IF(COUNTA(Tbl_M1[[#This Row],[In-person Visits]:[Subgroup 4]])=0,NA(),SUM(Tbl_M1[[#This Row],[In-person Visits]:[Subgroup 4]])),NA())</f>
        <v>#N/A</v>
      </c>
      <c r="H49" s="17" t="e" cm="1">
        <f t="array" ref="H49">MEDIAN(IF(ISNUMBER(Tbl_M1[All Visits]),Tbl_M1[All Visits]))</f>
        <v>#NUM!</v>
      </c>
      <c r="I49" s="202" t="e">
        <f>IFERROR(Tbl_M1[[#This Row],[All Visits]]/Tbl_M1[[#This Row],[Clinic Hours (or Days)]],NA())</f>
        <v>#N/A</v>
      </c>
      <c r="J49" s="202" t="e" cm="1">
        <f t="array" ref="J49">MEDIAN(IF(ISNUMBER(Tbl_M1[Visits per Hour]),Tbl_M1[Visits per Hour]))</f>
        <v>#NUM!</v>
      </c>
    </row>
    <row r="50" spans="6:10" x14ac:dyDescent="0.25">
      <c r="F50" s="199"/>
      <c r="G50" s="78" t="e">
        <f>IFERROR(IF(COUNTA(Tbl_M1[[#This Row],[In-person Visits]:[Subgroup 4]])=0,NA(),SUM(Tbl_M1[[#This Row],[In-person Visits]:[Subgroup 4]])),NA())</f>
        <v>#N/A</v>
      </c>
      <c r="H50" s="17" t="e" cm="1">
        <f t="array" ref="H50">MEDIAN(IF(ISNUMBER(Tbl_M1[All Visits]),Tbl_M1[All Visits]))</f>
        <v>#NUM!</v>
      </c>
      <c r="I50" s="202" t="e">
        <f>IFERROR(Tbl_M1[[#This Row],[All Visits]]/Tbl_M1[[#This Row],[Clinic Hours (or Days)]],NA())</f>
        <v>#N/A</v>
      </c>
      <c r="J50" s="202" t="e" cm="1">
        <f t="array" ref="J50">MEDIAN(IF(ISNUMBER(Tbl_M1[Visits per Hour]),Tbl_M1[Visits per Hour]))</f>
        <v>#NUM!</v>
      </c>
    </row>
    <row r="51" spans="6:10" x14ac:dyDescent="0.25">
      <c r="F51" s="199"/>
      <c r="G51" s="78" t="e">
        <f>IFERROR(IF(COUNTA(Tbl_M1[[#This Row],[In-person Visits]:[Subgroup 4]])=0,NA(),SUM(Tbl_M1[[#This Row],[In-person Visits]:[Subgroup 4]])),NA())</f>
        <v>#N/A</v>
      </c>
      <c r="H51" s="17" t="e" cm="1">
        <f t="array" ref="H51">MEDIAN(IF(ISNUMBER(Tbl_M1[All Visits]),Tbl_M1[All Visits]))</f>
        <v>#NUM!</v>
      </c>
      <c r="I51" s="202" t="e">
        <f>IFERROR(Tbl_M1[[#This Row],[All Visits]]/Tbl_M1[[#This Row],[Clinic Hours (or Days)]],NA())</f>
        <v>#N/A</v>
      </c>
      <c r="J51" s="202" t="e" cm="1">
        <f t="array" ref="J51">MEDIAN(IF(ISNUMBER(Tbl_M1[Visits per Hour]),Tbl_M1[Visits per Hour]))</f>
        <v>#NUM!</v>
      </c>
    </row>
    <row r="52" spans="6:10" x14ac:dyDescent="0.25">
      <c r="F52" s="199"/>
      <c r="G52" s="78" t="e">
        <f>IFERROR(IF(COUNTA(Tbl_M1[[#This Row],[In-person Visits]:[Subgroup 4]])=0,NA(),SUM(Tbl_M1[[#This Row],[In-person Visits]:[Subgroup 4]])),NA())</f>
        <v>#N/A</v>
      </c>
      <c r="H52" s="17" t="e" cm="1">
        <f t="array" ref="H52">MEDIAN(IF(ISNUMBER(Tbl_M1[All Visits]),Tbl_M1[All Visits]))</f>
        <v>#NUM!</v>
      </c>
      <c r="I52" s="202" t="e">
        <f>IFERROR(Tbl_M1[[#This Row],[All Visits]]/Tbl_M1[[#This Row],[Clinic Hours (or Days)]],NA())</f>
        <v>#N/A</v>
      </c>
      <c r="J52" s="202" t="e" cm="1">
        <f t="array" ref="J52">MEDIAN(IF(ISNUMBER(Tbl_M1[Visits per Hour]),Tbl_M1[Visits per Hour]))</f>
        <v>#NUM!</v>
      </c>
    </row>
    <row r="53" spans="6:10" x14ac:dyDescent="0.25">
      <c r="F53" s="199"/>
      <c r="G53" s="78" t="e">
        <f>IFERROR(IF(COUNTA(Tbl_M1[[#This Row],[In-person Visits]:[Subgroup 4]])=0,NA(),SUM(Tbl_M1[[#This Row],[In-person Visits]:[Subgroup 4]])),NA())</f>
        <v>#N/A</v>
      </c>
      <c r="H53" s="17" t="e" cm="1">
        <f t="array" ref="H53">MEDIAN(IF(ISNUMBER(Tbl_M1[All Visits]),Tbl_M1[All Visits]))</f>
        <v>#NUM!</v>
      </c>
      <c r="I53" s="202" t="e">
        <f>IFERROR(Tbl_M1[[#This Row],[All Visits]]/Tbl_M1[[#This Row],[Clinic Hours (or Days)]],NA())</f>
        <v>#N/A</v>
      </c>
      <c r="J53" s="202" t="e" cm="1">
        <f t="array" ref="J53">MEDIAN(IF(ISNUMBER(Tbl_M1[Visits per Hour]),Tbl_M1[Visits per Hour]))</f>
        <v>#NUM!</v>
      </c>
    </row>
    <row r="54" spans="6:10" x14ac:dyDescent="0.25">
      <c r="F54" s="199"/>
      <c r="G54" s="78" t="e">
        <f>IFERROR(IF(COUNTA(Tbl_M1[[#This Row],[In-person Visits]:[Subgroup 4]])=0,NA(),SUM(Tbl_M1[[#This Row],[In-person Visits]:[Subgroup 4]])),NA())</f>
        <v>#N/A</v>
      </c>
      <c r="H54" s="17" t="e" cm="1">
        <f t="array" ref="H54">MEDIAN(IF(ISNUMBER(Tbl_M1[All Visits]),Tbl_M1[All Visits]))</f>
        <v>#NUM!</v>
      </c>
      <c r="I54" s="202" t="e">
        <f>IFERROR(Tbl_M1[[#This Row],[All Visits]]/Tbl_M1[[#This Row],[Clinic Hours (or Days)]],NA())</f>
        <v>#N/A</v>
      </c>
      <c r="J54" s="202" t="e" cm="1">
        <f t="array" ref="J54">MEDIAN(IF(ISNUMBER(Tbl_M1[Visits per Hour]),Tbl_M1[Visits per Hour]))</f>
        <v>#NUM!</v>
      </c>
    </row>
    <row r="55" spans="6:10" x14ac:dyDescent="0.25">
      <c r="F55" s="199"/>
      <c r="G55" s="78" t="e">
        <f>IFERROR(IF(COUNTA(Tbl_M1[[#This Row],[In-person Visits]:[Subgroup 4]])=0,NA(),SUM(Tbl_M1[[#This Row],[In-person Visits]:[Subgroup 4]])),NA())</f>
        <v>#N/A</v>
      </c>
      <c r="H55" s="17" t="e" cm="1">
        <f t="array" ref="H55">MEDIAN(IF(ISNUMBER(Tbl_M1[All Visits]),Tbl_M1[All Visits]))</f>
        <v>#NUM!</v>
      </c>
      <c r="I55" s="202" t="e">
        <f>IFERROR(Tbl_M1[[#This Row],[All Visits]]/Tbl_M1[[#This Row],[Clinic Hours (or Days)]],NA())</f>
        <v>#N/A</v>
      </c>
      <c r="J55" s="202" t="e" cm="1">
        <f t="array" ref="J55">MEDIAN(IF(ISNUMBER(Tbl_M1[Visits per Hour]),Tbl_M1[Visits per Hour]))</f>
        <v>#NUM!</v>
      </c>
    </row>
    <row r="56" spans="6:10" x14ac:dyDescent="0.25">
      <c r="F56" s="199"/>
      <c r="G56" s="78" t="e">
        <f>IFERROR(IF(COUNTA(Tbl_M1[[#This Row],[In-person Visits]:[Subgroup 4]])=0,NA(),SUM(Tbl_M1[[#This Row],[In-person Visits]:[Subgroup 4]])),NA())</f>
        <v>#N/A</v>
      </c>
      <c r="H56" s="17" t="e" cm="1">
        <f t="array" ref="H56">MEDIAN(IF(ISNUMBER(Tbl_M1[All Visits]),Tbl_M1[All Visits]))</f>
        <v>#NUM!</v>
      </c>
      <c r="I56" s="202" t="e">
        <f>IFERROR(Tbl_M1[[#This Row],[All Visits]]/Tbl_M1[[#This Row],[Clinic Hours (or Days)]],NA())</f>
        <v>#N/A</v>
      </c>
      <c r="J56" s="202" t="e" cm="1">
        <f t="array" ref="J56">MEDIAN(IF(ISNUMBER(Tbl_M1[Visits per Hour]),Tbl_M1[Visits per Hour]))</f>
        <v>#NUM!</v>
      </c>
    </row>
    <row r="57" spans="6:10" x14ac:dyDescent="0.25">
      <c r="F57" s="199"/>
      <c r="G57" s="78" t="e">
        <f>IFERROR(IF(COUNTA(Tbl_M1[[#This Row],[In-person Visits]:[Subgroup 4]])=0,NA(),SUM(Tbl_M1[[#This Row],[In-person Visits]:[Subgroup 4]])),NA())</f>
        <v>#N/A</v>
      </c>
      <c r="H57" s="17" t="e" cm="1">
        <f t="array" ref="H57">MEDIAN(IF(ISNUMBER(Tbl_M1[All Visits]),Tbl_M1[All Visits]))</f>
        <v>#NUM!</v>
      </c>
      <c r="I57" s="202" t="e">
        <f>IFERROR(Tbl_M1[[#This Row],[All Visits]]/Tbl_M1[[#This Row],[Clinic Hours (or Days)]],NA())</f>
        <v>#N/A</v>
      </c>
      <c r="J57" s="202" t="e" cm="1">
        <f t="array" ref="J57">MEDIAN(IF(ISNUMBER(Tbl_M1[Visits per Hour]),Tbl_M1[Visits per Hour]))</f>
        <v>#NUM!</v>
      </c>
    </row>
    <row r="58" spans="6:10" x14ac:dyDescent="0.25">
      <c r="F58" s="199"/>
      <c r="G58" s="78" t="e">
        <f>IFERROR(IF(COUNTA(Tbl_M1[[#This Row],[In-person Visits]:[Subgroup 4]])=0,NA(),SUM(Tbl_M1[[#This Row],[In-person Visits]:[Subgroup 4]])),NA())</f>
        <v>#N/A</v>
      </c>
      <c r="H58" s="17" t="e" cm="1">
        <f t="array" ref="H58">MEDIAN(IF(ISNUMBER(Tbl_M1[All Visits]),Tbl_M1[All Visits]))</f>
        <v>#NUM!</v>
      </c>
      <c r="I58" s="202" t="e">
        <f>IFERROR(Tbl_M1[[#This Row],[All Visits]]/Tbl_M1[[#This Row],[Clinic Hours (or Days)]],NA())</f>
        <v>#N/A</v>
      </c>
      <c r="J58" s="202" t="e" cm="1">
        <f t="array" ref="J58">MEDIAN(IF(ISNUMBER(Tbl_M1[Visits per Hour]),Tbl_M1[Visits per Hour]))</f>
        <v>#NUM!</v>
      </c>
    </row>
    <row r="59" spans="6:10" x14ac:dyDescent="0.25">
      <c r="F59" s="199"/>
      <c r="G59" s="78" t="e">
        <f>IFERROR(IF(COUNTA(Tbl_M1[[#This Row],[In-person Visits]:[Subgroup 4]])=0,NA(),SUM(Tbl_M1[[#This Row],[In-person Visits]:[Subgroup 4]])),NA())</f>
        <v>#N/A</v>
      </c>
      <c r="H59" s="17" t="e" cm="1">
        <f t="array" ref="H59">MEDIAN(IF(ISNUMBER(Tbl_M1[All Visits]),Tbl_M1[All Visits]))</f>
        <v>#NUM!</v>
      </c>
      <c r="I59" s="202" t="e">
        <f>IFERROR(Tbl_M1[[#This Row],[All Visits]]/Tbl_M1[[#This Row],[Clinic Hours (or Days)]],NA())</f>
        <v>#N/A</v>
      </c>
      <c r="J59" s="202" t="e" cm="1">
        <f t="array" ref="J59">MEDIAN(IF(ISNUMBER(Tbl_M1[Visits per Hour]),Tbl_M1[Visits per Hour]))</f>
        <v>#NUM!</v>
      </c>
    </row>
    <row r="60" spans="6:10" x14ac:dyDescent="0.25">
      <c r="F60" s="199"/>
      <c r="G60" s="78" t="e">
        <f>IFERROR(IF(COUNTA(Tbl_M1[[#This Row],[In-person Visits]:[Subgroup 4]])=0,NA(),SUM(Tbl_M1[[#This Row],[In-person Visits]:[Subgroup 4]])),NA())</f>
        <v>#N/A</v>
      </c>
      <c r="H60" s="17" t="e" cm="1">
        <f t="array" ref="H60">MEDIAN(IF(ISNUMBER(Tbl_M1[All Visits]),Tbl_M1[All Visits]))</f>
        <v>#NUM!</v>
      </c>
      <c r="I60" s="202" t="e">
        <f>IFERROR(Tbl_M1[[#This Row],[All Visits]]/Tbl_M1[[#This Row],[Clinic Hours (or Days)]],NA())</f>
        <v>#N/A</v>
      </c>
      <c r="J60" s="202" t="e" cm="1">
        <f t="array" ref="J60">MEDIAN(IF(ISNUMBER(Tbl_M1[Visits per Hour]),Tbl_M1[Visits per Hour]))</f>
        <v>#NUM!</v>
      </c>
    </row>
    <row r="61" spans="6:10" x14ac:dyDescent="0.25">
      <c r="F61" s="199"/>
      <c r="G61" s="78" t="e">
        <f>IFERROR(IF(COUNTA(Tbl_M1[[#This Row],[In-person Visits]:[Subgroup 4]])=0,NA(),SUM(Tbl_M1[[#This Row],[In-person Visits]:[Subgroup 4]])),NA())</f>
        <v>#N/A</v>
      </c>
      <c r="H61" s="17" t="e" cm="1">
        <f t="array" ref="H61">MEDIAN(IF(ISNUMBER(Tbl_M1[All Visits]),Tbl_M1[All Visits]))</f>
        <v>#NUM!</v>
      </c>
      <c r="I61" s="202" t="e">
        <f>IFERROR(Tbl_M1[[#This Row],[All Visits]]/Tbl_M1[[#This Row],[Clinic Hours (or Days)]],NA())</f>
        <v>#N/A</v>
      </c>
      <c r="J61" s="202" t="e" cm="1">
        <f t="array" ref="J61">MEDIAN(IF(ISNUMBER(Tbl_M1[Visits per Hour]),Tbl_M1[Visits per Hour]))</f>
        <v>#NUM!</v>
      </c>
    </row>
    <row r="62" spans="6:10" x14ac:dyDescent="0.25">
      <c r="F62" s="199"/>
      <c r="G62" s="78" t="e">
        <f>IFERROR(IF(COUNTA(Tbl_M1[[#This Row],[In-person Visits]:[Subgroup 4]])=0,NA(),SUM(Tbl_M1[[#This Row],[In-person Visits]:[Subgroup 4]])),NA())</f>
        <v>#N/A</v>
      </c>
      <c r="H62" s="17" t="e" cm="1">
        <f t="array" ref="H62">MEDIAN(IF(ISNUMBER(Tbl_M1[All Visits]),Tbl_M1[All Visits]))</f>
        <v>#NUM!</v>
      </c>
      <c r="I62" s="202" t="e">
        <f>IFERROR(Tbl_M1[[#This Row],[All Visits]]/Tbl_M1[[#This Row],[Clinic Hours (or Days)]],NA())</f>
        <v>#N/A</v>
      </c>
      <c r="J62" s="202" t="e" cm="1">
        <f t="array" ref="J62">MEDIAN(IF(ISNUMBER(Tbl_M1[Visits per Hour]),Tbl_M1[Visits per Hour]))</f>
        <v>#NUM!</v>
      </c>
    </row>
    <row r="63" spans="6:10" x14ac:dyDescent="0.25">
      <c r="F63" s="199"/>
      <c r="G63" s="78" t="e">
        <f>IFERROR(IF(COUNTA(Tbl_M1[[#This Row],[In-person Visits]:[Subgroup 4]])=0,NA(),SUM(Tbl_M1[[#This Row],[In-person Visits]:[Subgroup 4]])),NA())</f>
        <v>#N/A</v>
      </c>
      <c r="H63" s="17" t="e" cm="1">
        <f t="array" ref="H63">MEDIAN(IF(ISNUMBER(Tbl_M1[All Visits]),Tbl_M1[All Visits]))</f>
        <v>#NUM!</v>
      </c>
      <c r="I63" s="202" t="e">
        <f>IFERROR(Tbl_M1[[#This Row],[All Visits]]/Tbl_M1[[#This Row],[Clinic Hours (or Days)]],NA())</f>
        <v>#N/A</v>
      </c>
      <c r="J63" s="202" t="e" cm="1">
        <f t="array" ref="J63">MEDIAN(IF(ISNUMBER(Tbl_M1[Visits per Hour]),Tbl_M1[Visits per Hour]))</f>
        <v>#NUM!</v>
      </c>
    </row>
    <row r="64" spans="6:10" x14ac:dyDescent="0.25">
      <c r="F64" s="199"/>
      <c r="G64" s="78" t="e">
        <f>IFERROR(IF(COUNTA(Tbl_M1[[#This Row],[In-person Visits]:[Subgroup 4]])=0,NA(),SUM(Tbl_M1[[#This Row],[In-person Visits]:[Subgroup 4]])),NA())</f>
        <v>#N/A</v>
      </c>
      <c r="H64" s="17" t="e" cm="1">
        <f t="array" ref="H64">MEDIAN(IF(ISNUMBER(Tbl_M1[All Visits]),Tbl_M1[All Visits]))</f>
        <v>#NUM!</v>
      </c>
      <c r="I64" s="202" t="e">
        <f>IFERROR(Tbl_M1[[#This Row],[All Visits]]/Tbl_M1[[#This Row],[Clinic Hours (or Days)]],NA())</f>
        <v>#N/A</v>
      </c>
      <c r="J64" s="202" t="e" cm="1">
        <f t="array" ref="J64">MEDIAN(IF(ISNUMBER(Tbl_M1[Visits per Hour]),Tbl_M1[Visits per Hour]))</f>
        <v>#NUM!</v>
      </c>
    </row>
    <row r="65" spans="6:10" x14ac:dyDescent="0.25">
      <c r="F65" s="199"/>
      <c r="G65" s="78" t="e">
        <f>IFERROR(IF(COUNTA(Tbl_M1[[#This Row],[In-person Visits]:[Subgroup 4]])=0,NA(),SUM(Tbl_M1[[#This Row],[In-person Visits]:[Subgroup 4]])),NA())</f>
        <v>#N/A</v>
      </c>
      <c r="H65" s="17" t="e" cm="1">
        <f t="array" ref="H65">MEDIAN(IF(ISNUMBER(Tbl_M1[All Visits]),Tbl_M1[All Visits]))</f>
        <v>#NUM!</v>
      </c>
      <c r="I65" s="202" t="e">
        <f>IFERROR(Tbl_M1[[#This Row],[All Visits]]/Tbl_M1[[#This Row],[Clinic Hours (or Days)]],NA())</f>
        <v>#N/A</v>
      </c>
      <c r="J65" s="202" t="e" cm="1">
        <f t="array" ref="J65">MEDIAN(IF(ISNUMBER(Tbl_M1[Visits per Hour]),Tbl_M1[Visits per Hour]))</f>
        <v>#NUM!</v>
      </c>
    </row>
    <row r="66" spans="6:10" x14ac:dyDescent="0.25">
      <c r="F66" s="199"/>
      <c r="G66" s="78" t="e">
        <f>IFERROR(IF(COUNTA(Tbl_M1[[#This Row],[In-person Visits]:[Subgroup 4]])=0,NA(),SUM(Tbl_M1[[#This Row],[In-person Visits]:[Subgroup 4]])),NA())</f>
        <v>#N/A</v>
      </c>
      <c r="H66" s="17" t="e" cm="1">
        <f t="array" ref="H66">MEDIAN(IF(ISNUMBER(Tbl_M1[All Visits]),Tbl_M1[All Visits]))</f>
        <v>#NUM!</v>
      </c>
      <c r="I66" s="202" t="e">
        <f>IFERROR(Tbl_M1[[#This Row],[All Visits]]/Tbl_M1[[#This Row],[Clinic Hours (or Days)]],NA())</f>
        <v>#N/A</v>
      </c>
      <c r="J66" s="202" t="e" cm="1">
        <f t="array" ref="J66">MEDIAN(IF(ISNUMBER(Tbl_M1[Visits per Hour]),Tbl_M1[Visits per Hour]))</f>
        <v>#NUM!</v>
      </c>
    </row>
    <row r="67" spans="6:10" x14ac:dyDescent="0.25">
      <c r="F67" s="199"/>
      <c r="G67" s="78" t="e">
        <f>IFERROR(IF(COUNTA(Tbl_M1[[#This Row],[In-person Visits]:[Subgroup 4]])=0,NA(),SUM(Tbl_M1[[#This Row],[In-person Visits]:[Subgroup 4]])),NA())</f>
        <v>#N/A</v>
      </c>
      <c r="H67" s="17" t="e" cm="1">
        <f t="array" ref="H67">MEDIAN(IF(ISNUMBER(Tbl_M1[All Visits]),Tbl_M1[All Visits]))</f>
        <v>#NUM!</v>
      </c>
      <c r="I67" s="202" t="e">
        <f>IFERROR(Tbl_M1[[#This Row],[All Visits]]/Tbl_M1[[#This Row],[Clinic Hours (or Days)]],NA())</f>
        <v>#N/A</v>
      </c>
      <c r="J67" s="202" t="e" cm="1">
        <f t="array" ref="J67">MEDIAN(IF(ISNUMBER(Tbl_M1[Visits per Hour]),Tbl_M1[Visits per Hour]))</f>
        <v>#NUM!</v>
      </c>
    </row>
    <row r="68" spans="6:10" x14ac:dyDescent="0.25">
      <c r="F68" s="199"/>
      <c r="G68" s="78" t="e">
        <f>IFERROR(IF(COUNTA(Tbl_M1[[#This Row],[In-person Visits]:[Subgroup 4]])=0,NA(),SUM(Tbl_M1[[#This Row],[In-person Visits]:[Subgroup 4]])),NA())</f>
        <v>#N/A</v>
      </c>
      <c r="H68" s="17" t="e" cm="1">
        <f t="array" ref="H68">MEDIAN(IF(ISNUMBER(Tbl_M1[All Visits]),Tbl_M1[All Visits]))</f>
        <v>#NUM!</v>
      </c>
      <c r="I68" s="202" t="e">
        <f>IFERROR(Tbl_M1[[#This Row],[All Visits]]/Tbl_M1[[#This Row],[Clinic Hours (or Days)]],NA())</f>
        <v>#N/A</v>
      </c>
      <c r="J68" s="202" t="e" cm="1">
        <f t="array" ref="J68">MEDIAN(IF(ISNUMBER(Tbl_M1[Visits per Hour]),Tbl_M1[Visits per Hour]))</f>
        <v>#NUM!</v>
      </c>
    </row>
    <row r="69" spans="6:10" x14ac:dyDescent="0.25">
      <c r="F69" s="199"/>
      <c r="G69" s="78" t="e">
        <f>IFERROR(IF(COUNTA(Tbl_M1[[#This Row],[In-person Visits]:[Subgroup 4]])=0,NA(),SUM(Tbl_M1[[#This Row],[In-person Visits]:[Subgroup 4]])),NA())</f>
        <v>#N/A</v>
      </c>
      <c r="H69" s="17" t="e" cm="1">
        <f t="array" ref="H69">MEDIAN(IF(ISNUMBER(Tbl_M1[All Visits]),Tbl_M1[All Visits]))</f>
        <v>#NUM!</v>
      </c>
      <c r="I69" s="202" t="e">
        <f>IFERROR(Tbl_M1[[#This Row],[All Visits]]/Tbl_M1[[#This Row],[Clinic Hours (or Days)]],NA())</f>
        <v>#N/A</v>
      </c>
      <c r="J69" s="202" t="e" cm="1">
        <f t="array" ref="J69">MEDIAN(IF(ISNUMBER(Tbl_M1[Visits per Hour]),Tbl_M1[Visits per Hour]))</f>
        <v>#NUM!</v>
      </c>
    </row>
    <row r="70" spans="6:10" x14ac:dyDescent="0.25">
      <c r="F70" s="199"/>
      <c r="G70" s="78" t="e">
        <f>IFERROR(IF(COUNTA(Tbl_M1[[#This Row],[In-person Visits]:[Subgroup 4]])=0,NA(),SUM(Tbl_M1[[#This Row],[In-person Visits]:[Subgroup 4]])),NA())</f>
        <v>#N/A</v>
      </c>
      <c r="H70" s="17" t="e" cm="1">
        <f t="array" ref="H70">MEDIAN(IF(ISNUMBER(Tbl_M1[All Visits]),Tbl_M1[All Visits]))</f>
        <v>#NUM!</v>
      </c>
      <c r="I70" s="202" t="e">
        <f>IFERROR(Tbl_M1[[#This Row],[All Visits]]/Tbl_M1[[#This Row],[Clinic Hours (or Days)]],NA())</f>
        <v>#N/A</v>
      </c>
      <c r="J70" s="202" t="e" cm="1">
        <f t="array" ref="J70">MEDIAN(IF(ISNUMBER(Tbl_M1[Visits per Hour]),Tbl_M1[Visits per Hour]))</f>
        <v>#NUM!</v>
      </c>
    </row>
    <row r="71" spans="6:10" x14ac:dyDescent="0.25">
      <c r="F71" s="199"/>
      <c r="G71" s="78" t="e">
        <f>IFERROR(IF(COUNTA(Tbl_M1[[#This Row],[In-person Visits]:[Subgroup 4]])=0,NA(),SUM(Tbl_M1[[#This Row],[In-person Visits]:[Subgroup 4]])),NA())</f>
        <v>#N/A</v>
      </c>
      <c r="H71" s="17" t="e" cm="1">
        <f t="array" ref="H71">MEDIAN(IF(ISNUMBER(Tbl_M1[All Visits]),Tbl_M1[All Visits]))</f>
        <v>#NUM!</v>
      </c>
      <c r="I71" s="202" t="e">
        <f>IFERROR(Tbl_M1[[#This Row],[All Visits]]/Tbl_M1[[#This Row],[Clinic Hours (or Days)]],NA())</f>
        <v>#N/A</v>
      </c>
      <c r="J71" s="202" t="e" cm="1">
        <f t="array" ref="J71">MEDIAN(IF(ISNUMBER(Tbl_M1[Visits per Hour]),Tbl_M1[Visits per Hour]))</f>
        <v>#NUM!</v>
      </c>
    </row>
    <row r="72" spans="6:10" x14ac:dyDescent="0.25">
      <c r="F72" s="199"/>
      <c r="G72" s="78" t="e">
        <f>IFERROR(IF(COUNTA(Tbl_M1[[#This Row],[In-person Visits]:[Subgroup 4]])=0,NA(),SUM(Tbl_M1[[#This Row],[In-person Visits]:[Subgroup 4]])),NA())</f>
        <v>#N/A</v>
      </c>
      <c r="H72" s="17" t="e" cm="1">
        <f t="array" ref="H72">MEDIAN(IF(ISNUMBER(Tbl_M1[All Visits]),Tbl_M1[All Visits]))</f>
        <v>#NUM!</v>
      </c>
      <c r="I72" s="202" t="e">
        <f>IFERROR(Tbl_M1[[#This Row],[All Visits]]/Tbl_M1[[#This Row],[Clinic Hours (or Days)]],NA())</f>
        <v>#N/A</v>
      </c>
      <c r="J72" s="202" t="e" cm="1">
        <f t="array" ref="J72">MEDIAN(IF(ISNUMBER(Tbl_M1[Visits per Hour]),Tbl_M1[Visits per Hour]))</f>
        <v>#NUM!</v>
      </c>
    </row>
    <row r="73" spans="6:10" x14ac:dyDescent="0.25">
      <c r="F73" s="199"/>
      <c r="G73" s="78" t="e">
        <f>IFERROR(IF(COUNTA(Tbl_M1[[#This Row],[In-person Visits]:[Subgroup 4]])=0,NA(),SUM(Tbl_M1[[#This Row],[In-person Visits]:[Subgroup 4]])),NA())</f>
        <v>#N/A</v>
      </c>
      <c r="H73" s="17" t="e" cm="1">
        <f t="array" ref="H73">MEDIAN(IF(ISNUMBER(Tbl_M1[All Visits]),Tbl_M1[All Visits]))</f>
        <v>#NUM!</v>
      </c>
      <c r="I73" s="202" t="e">
        <f>IFERROR(Tbl_M1[[#This Row],[All Visits]]/Tbl_M1[[#This Row],[Clinic Hours (or Days)]],NA())</f>
        <v>#N/A</v>
      </c>
      <c r="J73" s="202" t="e" cm="1">
        <f t="array" ref="J73">MEDIAN(IF(ISNUMBER(Tbl_M1[Visits per Hour]),Tbl_M1[Visits per Hour]))</f>
        <v>#NUM!</v>
      </c>
    </row>
    <row r="74" spans="6:10" x14ac:dyDescent="0.25">
      <c r="F74" s="199"/>
      <c r="G74" s="78" t="e">
        <f>IFERROR(IF(COUNTA(Tbl_M1[[#This Row],[In-person Visits]:[Subgroup 4]])=0,NA(),SUM(Tbl_M1[[#This Row],[In-person Visits]:[Subgroup 4]])),NA())</f>
        <v>#N/A</v>
      </c>
      <c r="H74" s="17" t="e" cm="1">
        <f t="array" ref="H74">MEDIAN(IF(ISNUMBER(Tbl_M1[All Visits]),Tbl_M1[All Visits]))</f>
        <v>#NUM!</v>
      </c>
      <c r="I74" s="202" t="e">
        <f>IFERROR(Tbl_M1[[#This Row],[All Visits]]/Tbl_M1[[#This Row],[Clinic Hours (or Days)]],NA())</f>
        <v>#N/A</v>
      </c>
      <c r="J74" s="202" t="e" cm="1">
        <f t="array" ref="J74">MEDIAN(IF(ISNUMBER(Tbl_M1[Visits per Hour]),Tbl_M1[Visits per Hour]))</f>
        <v>#NUM!</v>
      </c>
    </row>
    <row r="75" spans="6:10" x14ac:dyDescent="0.25">
      <c r="F75" s="199"/>
      <c r="G75" s="78" t="e">
        <f>IFERROR(IF(COUNTA(Tbl_M1[[#This Row],[In-person Visits]:[Subgroup 4]])=0,NA(),SUM(Tbl_M1[[#This Row],[In-person Visits]:[Subgroup 4]])),NA())</f>
        <v>#N/A</v>
      </c>
      <c r="H75" s="17" t="e" cm="1">
        <f t="array" ref="H75">MEDIAN(IF(ISNUMBER(Tbl_M1[All Visits]),Tbl_M1[All Visits]))</f>
        <v>#NUM!</v>
      </c>
      <c r="I75" s="202" t="e">
        <f>IFERROR(Tbl_M1[[#This Row],[All Visits]]/Tbl_M1[[#This Row],[Clinic Hours (or Days)]],NA())</f>
        <v>#N/A</v>
      </c>
      <c r="J75" s="202" t="e" cm="1">
        <f t="array" ref="J75">MEDIAN(IF(ISNUMBER(Tbl_M1[Visits per Hour]),Tbl_M1[Visits per Hour]))</f>
        <v>#NUM!</v>
      </c>
    </row>
    <row r="76" spans="6:10" x14ac:dyDescent="0.25">
      <c r="F76" s="199"/>
      <c r="G76" s="78" t="e">
        <f>IFERROR(IF(COUNTA(Tbl_M1[[#This Row],[In-person Visits]:[Subgroup 4]])=0,NA(),SUM(Tbl_M1[[#This Row],[In-person Visits]:[Subgroup 4]])),NA())</f>
        <v>#N/A</v>
      </c>
      <c r="H76" s="17" t="e" cm="1">
        <f t="array" ref="H76">MEDIAN(IF(ISNUMBER(Tbl_M1[All Visits]),Tbl_M1[All Visits]))</f>
        <v>#NUM!</v>
      </c>
      <c r="I76" s="202" t="e">
        <f>IFERROR(Tbl_M1[[#This Row],[All Visits]]/Tbl_M1[[#This Row],[Clinic Hours (or Days)]],NA())</f>
        <v>#N/A</v>
      </c>
      <c r="J76" s="202" t="e" cm="1">
        <f t="array" ref="J76">MEDIAN(IF(ISNUMBER(Tbl_M1[Visits per Hour]),Tbl_M1[Visits per Hour]))</f>
        <v>#NUM!</v>
      </c>
    </row>
    <row r="77" spans="6:10" x14ac:dyDescent="0.25">
      <c r="F77" s="199"/>
      <c r="G77" s="78" t="e">
        <f>IFERROR(IF(COUNTA(Tbl_M1[[#This Row],[In-person Visits]:[Subgroup 4]])=0,NA(),SUM(Tbl_M1[[#This Row],[In-person Visits]:[Subgroup 4]])),NA())</f>
        <v>#N/A</v>
      </c>
      <c r="H77" s="17" t="e" cm="1">
        <f t="array" ref="H77">MEDIAN(IF(ISNUMBER(Tbl_M1[All Visits]),Tbl_M1[All Visits]))</f>
        <v>#NUM!</v>
      </c>
      <c r="I77" s="202" t="e">
        <f>IFERROR(Tbl_M1[[#This Row],[All Visits]]/Tbl_M1[[#This Row],[Clinic Hours (or Days)]],NA())</f>
        <v>#N/A</v>
      </c>
      <c r="J77" s="202" t="e" cm="1">
        <f t="array" ref="J77">MEDIAN(IF(ISNUMBER(Tbl_M1[Visits per Hour]),Tbl_M1[Visits per Hour]))</f>
        <v>#NUM!</v>
      </c>
    </row>
    <row r="78" spans="6:10" x14ac:dyDescent="0.25">
      <c r="F78" s="199"/>
      <c r="G78" s="78" t="e">
        <f>IFERROR(IF(COUNTA(Tbl_M1[[#This Row],[In-person Visits]:[Subgroup 4]])=0,NA(),SUM(Tbl_M1[[#This Row],[In-person Visits]:[Subgroup 4]])),NA())</f>
        <v>#N/A</v>
      </c>
      <c r="H78" s="17" t="e" cm="1">
        <f t="array" ref="H78">MEDIAN(IF(ISNUMBER(Tbl_M1[All Visits]),Tbl_M1[All Visits]))</f>
        <v>#NUM!</v>
      </c>
      <c r="I78" s="202" t="e">
        <f>IFERROR(Tbl_M1[[#This Row],[All Visits]]/Tbl_M1[[#This Row],[Clinic Hours (or Days)]],NA())</f>
        <v>#N/A</v>
      </c>
      <c r="J78" s="202" t="e" cm="1">
        <f t="array" ref="J78">MEDIAN(IF(ISNUMBER(Tbl_M1[Visits per Hour]),Tbl_M1[Visits per Hour]))</f>
        <v>#NUM!</v>
      </c>
    </row>
    <row r="79" spans="6:10" x14ac:dyDescent="0.25">
      <c r="F79" s="199"/>
      <c r="G79" s="78" t="e">
        <f>IFERROR(IF(COUNTA(Tbl_M1[[#This Row],[In-person Visits]:[Subgroup 4]])=0,NA(),SUM(Tbl_M1[[#This Row],[In-person Visits]:[Subgroup 4]])),NA())</f>
        <v>#N/A</v>
      </c>
      <c r="H79" s="17" t="e" cm="1">
        <f t="array" ref="H79">MEDIAN(IF(ISNUMBER(Tbl_M1[All Visits]),Tbl_M1[All Visits]))</f>
        <v>#NUM!</v>
      </c>
      <c r="I79" s="202" t="e">
        <f>IFERROR(Tbl_M1[[#This Row],[All Visits]]/Tbl_M1[[#This Row],[Clinic Hours (or Days)]],NA())</f>
        <v>#N/A</v>
      </c>
      <c r="J79" s="202" t="e" cm="1">
        <f t="array" ref="J79">MEDIAN(IF(ISNUMBER(Tbl_M1[Visits per Hour]),Tbl_M1[Visits per Hour]))</f>
        <v>#NUM!</v>
      </c>
    </row>
    <row r="80" spans="6:10" x14ac:dyDescent="0.25">
      <c r="F80" s="199"/>
      <c r="G80" s="78" t="e">
        <f>IFERROR(IF(COUNTA(Tbl_M1[[#This Row],[In-person Visits]:[Subgroup 4]])=0,NA(),SUM(Tbl_M1[[#This Row],[In-person Visits]:[Subgroup 4]])),NA())</f>
        <v>#N/A</v>
      </c>
      <c r="H80" s="17" t="e" cm="1">
        <f t="array" ref="H80">MEDIAN(IF(ISNUMBER(Tbl_M1[All Visits]),Tbl_M1[All Visits]))</f>
        <v>#NUM!</v>
      </c>
      <c r="I80" s="202" t="e">
        <f>IFERROR(Tbl_M1[[#This Row],[All Visits]]/Tbl_M1[[#This Row],[Clinic Hours (or Days)]],NA())</f>
        <v>#N/A</v>
      </c>
      <c r="J80" s="202" t="e" cm="1">
        <f t="array" ref="J80">MEDIAN(IF(ISNUMBER(Tbl_M1[Visits per Hour]),Tbl_M1[Visits per Hour]))</f>
        <v>#NUM!</v>
      </c>
    </row>
    <row r="81" spans="6:10" x14ac:dyDescent="0.25">
      <c r="F81" s="199"/>
      <c r="G81" s="78" t="e">
        <f>IFERROR(IF(COUNTA(Tbl_M1[[#This Row],[In-person Visits]:[Subgroup 4]])=0,NA(),SUM(Tbl_M1[[#This Row],[In-person Visits]:[Subgroup 4]])),NA())</f>
        <v>#N/A</v>
      </c>
      <c r="H81" s="17" t="e" cm="1">
        <f t="array" ref="H81">MEDIAN(IF(ISNUMBER(Tbl_M1[All Visits]),Tbl_M1[All Visits]))</f>
        <v>#NUM!</v>
      </c>
      <c r="I81" s="202" t="e">
        <f>IFERROR(Tbl_M1[[#This Row],[All Visits]]/Tbl_M1[[#This Row],[Clinic Hours (or Days)]],NA())</f>
        <v>#N/A</v>
      </c>
      <c r="J81" s="202" t="e" cm="1">
        <f t="array" ref="J81">MEDIAN(IF(ISNUMBER(Tbl_M1[Visits per Hour]),Tbl_M1[Visits per Hour]))</f>
        <v>#NUM!</v>
      </c>
    </row>
    <row r="82" spans="6:10" x14ac:dyDescent="0.25">
      <c r="F82" s="199"/>
      <c r="G82" s="78" t="e">
        <f>IFERROR(IF(COUNTA(Tbl_M1[[#This Row],[In-person Visits]:[Subgroup 4]])=0,NA(),SUM(Tbl_M1[[#This Row],[In-person Visits]:[Subgroup 4]])),NA())</f>
        <v>#N/A</v>
      </c>
      <c r="H82" s="17" t="e" cm="1">
        <f t="array" ref="H82">MEDIAN(IF(ISNUMBER(Tbl_M1[All Visits]),Tbl_M1[All Visits]))</f>
        <v>#NUM!</v>
      </c>
      <c r="I82" s="202" t="e">
        <f>IFERROR(Tbl_M1[[#This Row],[All Visits]]/Tbl_M1[[#This Row],[Clinic Hours (or Days)]],NA())</f>
        <v>#N/A</v>
      </c>
      <c r="J82" s="202" t="e" cm="1">
        <f t="array" ref="J82">MEDIAN(IF(ISNUMBER(Tbl_M1[Visits per Hour]),Tbl_M1[Visits per Hour]))</f>
        <v>#NUM!</v>
      </c>
    </row>
    <row r="83" spans="6:10" x14ac:dyDescent="0.25">
      <c r="F83" s="199"/>
      <c r="G83" s="78" t="e">
        <f>IFERROR(IF(COUNTA(Tbl_M1[[#This Row],[In-person Visits]:[Subgroup 4]])=0,NA(),SUM(Tbl_M1[[#This Row],[In-person Visits]:[Subgroup 4]])),NA())</f>
        <v>#N/A</v>
      </c>
      <c r="H83" s="17" t="e" cm="1">
        <f t="array" ref="H83">MEDIAN(IF(ISNUMBER(Tbl_M1[All Visits]),Tbl_M1[All Visits]))</f>
        <v>#NUM!</v>
      </c>
      <c r="I83" s="202" t="e">
        <f>IFERROR(Tbl_M1[[#This Row],[All Visits]]/Tbl_M1[[#This Row],[Clinic Hours (or Days)]],NA())</f>
        <v>#N/A</v>
      </c>
      <c r="J83" s="202" t="e" cm="1">
        <f t="array" ref="J83">MEDIAN(IF(ISNUMBER(Tbl_M1[Visits per Hour]),Tbl_M1[Visits per Hour]))</f>
        <v>#NUM!</v>
      </c>
    </row>
    <row r="84" spans="6:10" x14ac:dyDescent="0.25">
      <c r="F84" s="199"/>
      <c r="G84" s="78" t="e">
        <f>IFERROR(IF(COUNTA(Tbl_M1[[#This Row],[In-person Visits]:[Subgroup 4]])=0,NA(),SUM(Tbl_M1[[#This Row],[In-person Visits]:[Subgroup 4]])),NA())</f>
        <v>#N/A</v>
      </c>
      <c r="H84" s="17" t="e" cm="1">
        <f t="array" ref="H84">MEDIAN(IF(ISNUMBER(Tbl_M1[All Visits]),Tbl_M1[All Visits]))</f>
        <v>#NUM!</v>
      </c>
      <c r="I84" s="202" t="e">
        <f>IFERROR(Tbl_M1[[#This Row],[All Visits]]/Tbl_M1[[#This Row],[Clinic Hours (or Days)]],NA())</f>
        <v>#N/A</v>
      </c>
      <c r="J84" s="202" t="e" cm="1">
        <f t="array" ref="J84">MEDIAN(IF(ISNUMBER(Tbl_M1[Visits per Hour]),Tbl_M1[Visits per Hour]))</f>
        <v>#NUM!</v>
      </c>
    </row>
    <row r="85" spans="6:10" x14ac:dyDescent="0.25">
      <c r="F85" s="199"/>
      <c r="G85" s="78" t="e">
        <f>IFERROR(IF(COUNTA(Tbl_M1[[#This Row],[In-person Visits]:[Subgroup 4]])=0,NA(),SUM(Tbl_M1[[#This Row],[In-person Visits]:[Subgroup 4]])),NA())</f>
        <v>#N/A</v>
      </c>
      <c r="H85" s="17" t="e" cm="1">
        <f t="array" ref="H85">MEDIAN(IF(ISNUMBER(Tbl_M1[All Visits]),Tbl_M1[All Visits]))</f>
        <v>#NUM!</v>
      </c>
      <c r="I85" s="202" t="e">
        <f>IFERROR(Tbl_M1[[#This Row],[All Visits]]/Tbl_M1[[#This Row],[Clinic Hours (or Days)]],NA())</f>
        <v>#N/A</v>
      </c>
      <c r="J85" s="202" t="e" cm="1">
        <f t="array" ref="J85">MEDIAN(IF(ISNUMBER(Tbl_M1[Visits per Hour]),Tbl_M1[Visits per Hour]))</f>
        <v>#NUM!</v>
      </c>
    </row>
    <row r="86" spans="6:10" x14ac:dyDescent="0.25">
      <c r="F86" s="199"/>
      <c r="G86" s="78" t="e">
        <f>IFERROR(IF(COUNTA(Tbl_M1[[#This Row],[In-person Visits]:[Subgroup 4]])=0,NA(),SUM(Tbl_M1[[#This Row],[In-person Visits]:[Subgroup 4]])),NA())</f>
        <v>#N/A</v>
      </c>
      <c r="H86" s="17" t="e" cm="1">
        <f t="array" ref="H86">MEDIAN(IF(ISNUMBER(Tbl_M1[All Visits]),Tbl_M1[All Visits]))</f>
        <v>#NUM!</v>
      </c>
      <c r="I86" s="202" t="e">
        <f>IFERROR(Tbl_M1[[#This Row],[All Visits]]/Tbl_M1[[#This Row],[Clinic Hours (or Days)]],NA())</f>
        <v>#N/A</v>
      </c>
      <c r="J86" s="202" t="e" cm="1">
        <f t="array" ref="J86">MEDIAN(IF(ISNUMBER(Tbl_M1[Visits per Hour]),Tbl_M1[Visits per Hour]))</f>
        <v>#NUM!</v>
      </c>
    </row>
    <row r="87" spans="6:10" x14ac:dyDescent="0.25">
      <c r="F87" s="199"/>
      <c r="G87" s="78" t="e">
        <f>IFERROR(IF(COUNTA(Tbl_M1[[#This Row],[In-person Visits]:[Subgroup 4]])=0,NA(),SUM(Tbl_M1[[#This Row],[In-person Visits]:[Subgroup 4]])),NA())</f>
        <v>#N/A</v>
      </c>
      <c r="H87" s="17" t="e" cm="1">
        <f t="array" ref="H87">MEDIAN(IF(ISNUMBER(Tbl_M1[All Visits]),Tbl_M1[All Visits]))</f>
        <v>#NUM!</v>
      </c>
      <c r="I87" s="202" t="e">
        <f>IFERROR(Tbl_M1[[#This Row],[All Visits]]/Tbl_M1[[#This Row],[Clinic Hours (or Days)]],NA())</f>
        <v>#N/A</v>
      </c>
      <c r="J87" s="202" t="e" cm="1">
        <f t="array" ref="J87">MEDIAN(IF(ISNUMBER(Tbl_M1[Visits per Hour]),Tbl_M1[Visits per Hour]))</f>
        <v>#NUM!</v>
      </c>
    </row>
    <row r="88" spans="6:10" x14ac:dyDescent="0.25">
      <c r="F88" s="199"/>
      <c r="G88" s="78" t="e">
        <f>IFERROR(IF(COUNTA(Tbl_M1[[#This Row],[In-person Visits]:[Subgroup 4]])=0,NA(),SUM(Tbl_M1[[#This Row],[In-person Visits]:[Subgroup 4]])),NA())</f>
        <v>#N/A</v>
      </c>
      <c r="H88" s="17" t="e" cm="1">
        <f t="array" ref="H88">MEDIAN(IF(ISNUMBER(Tbl_M1[All Visits]),Tbl_M1[All Visits]))</f>
        <v>#NUM!</v>
      </c>
      <c r="I88" s="202" t="e">
        <f>IFERROR(Tbl_M1[[#This Row],[All Visits]]/Tbl_M1[[#This Row],[Clinic Hours (or Days)]],NA())</f>
        <v>#N/A</v>
      </c>
      <c r="J88" s="202" t="e" cm="1">
        <f t="array" ref="J88">MEDIAN(IF(ISNUMBER(Tbl_M1[Visits per Hour]),Tbl_M1[Visits per Hour]))</f>
        <v>#NUM!</v>
      </c>
    </row>
    <row r="89" spans="6:10" x14ac:dyDescent="0.25">
      <c r="F89" s="199"/>
      <c r="G89" s="78" t="e">
        <f>IFERROR(IF(COUNTA(Tbl_M1[[#This Row],[In-person Visits]:[Subgroup 4]])=0,NA(),SUM(Tbl_M1[[#This Row],[In-person Visits]:[Subgroup 4]])),NA())</f>
        <v>#N/A</v>
      </c>
      <c r="H89" s="17" t="e" cm="1">
        <f t="array" ref="H89">MEDIAN(IF(ISNUMBER(Tbl_M1[All Visits]),Tbl_M1[All Visits]))</f>
        <v>#NUM!</v>
      </c>
      <c r="I89" s="202" t="e">
        <f>IFERROR(Tbl_M1[[#This Row],[All Visits]]/Tbl_M1[[#This Row],[Clinic Hours (or Days)]],NA())</f>
        <v>#N/A</v>
      </c>
      <c r="J89" s="202" t="e" cm="1">
        <f t="array" ref="J89">MEDIAN(IF(ISNUMBER(Tbl_M1[Visits per Hour]),Tbl_M1[Visits per Hour]))</f>
        <v>#NUM!</v>
      </c>
    </row>
    <row r="90" spans="6:10" x14ac:dyDescent="0.25">
      <c r="F90" s="199"/>
      <c r="G90" s="78" t="e">
        <f>IFERROR(IF(COUNTA(Tbl_M1[[#This Row],[In-person Visits]:[Subgroup 4]])=0,NA(),SUM(Tbl_M1[[#This Row],[In-person Visits]:[Subgroup 4]])),NA())</f>
        <v>#N/A</v>
      </c>
      <c r="H90" s="17" t="e" cm="1">
        <f t="array" ref="H90">MEDIAN(IF(ISNUMBER(Tbl_M1[All Visits]),Tbl_M1[All Visits]))</f>
        <v>#NUM!</v>
      </c>
      <c r="I90" s="202" t="e">
        <f>IFERROR(Tbl_M1[[#This Row],[All Visits]]/Tbl_M1[[#This Row],[Clinic Hours (or Days)]],NA())</f>
        <v>#N/A</v>
      </c>
      <c r="J90" s="202" t="e" cm="1">
        <f t="array" ref="J90">MEDIAN(IF(ISNUMBER(Tbl_M1[Visits per Hour]),Tbl_M1[Visits per Hour]))</f>
        <v>#NUM!</v>
      </c>
    </row>
    <row r="91" spans="6:10" x14ac:dyDescent="0.25">
      <c r="F91" s="199"/>
      <c r="G91" s="78" t="e">
        <f>IFERROR(IF(COUNTA(Tbl_M1[[#This Row],[In-person Visits]:[Subgroup 4]])=0,NA(),SUM(Tbl_M1[[#This Row],[In-person Visits]:[Subgroup 4]])),NA())</f>
        <v>#N/A</v>
      </c>
      <c r="H91" s="17" t="e" cm="1">
        <f t="array" ref="H91">MEDIAN(IF(ISNUMBER(Tbl_M1[All Visits]),Tbl_M1[All Visits]))</f>
        <v>#NUM!</v>
      </c>
      <c r="I91" s="202" t="e">
        <f>IFERROR(Tbl_M1[[#This Row],[All Visits]]/Tbl_M1[[#This Row],[Clinic Hours (or Days)]],NA())</f>
        <v>#N/A</v>
      </c>
      <c r="J91" s="202" t="e" cm="1">
        <f t="array" ref="J91">MEDIAN(IF(ISNUMBER(Tbl_M1[Visits per Hour]),Tbl_M1[Visits per Hour]))</f>
        <v>#NUM!</v>
      </c>
    </row>
    <row r="92" spans="6:10" x14ac:dyDescent="0.25">
      <c r="F92" s="199"/>
      <c r="G92" s="78" t="e">
        <f>IFERROR(IF(COUNTA(Tbl_M1[[#This Row],[In-person Visits]:[Subgroup 4]])=0,NA(),SUM(Tbl_M1[[#This Row],[In-person Visits]:[Subgroup 4]])),NA())</f>
        <v>#N/A</v>
      </c>
      <c r="H92" s="17" t="e" cm="1">
        <f t="array" ref="H92">MEDIAN(IF(ISNUMBER(Tbl_M1[All Visits]),Tbl_M1[All Visits]))</f>
        <v>#NUM!</v>
      </c>
      <c r="I92" s="202" t="e">
        <f>IFERROR(Tbl_M1[[#This Row],[All Visits]]/Tbl_M1[[#This Row],[Clinic Hours (or Days)]],NA())</f>
        <v>#N/A</v>
      </c>
      <c r="J92" s="202" t="e" cm="1">
        <f t="array" ref="J92">MEDIAN(IF(ISNUMBER(Tbl_M1[Visits per Hour]),Tbl_M1[Visits per Hour]))</f>
        <v>#NUM!</v>
      </c>
    </row>
    <row r="93" spans="6:10" x14ac:dyDescent="0.25">
      <c r="F93" s="199"/>
      <c r="G93" s="78" t="e">
        <f>IFERROR(IF(COUNTA(Tbl_M1[[#This Row],[In-person Visits]:[Subgroup 4]])=0,NA(),SUM(Tbl_M1[[#This Row],[In-person Visits]:[Subgroup 4]])),NA())</f>
        <v>#N/A</v>
      </c>
      <c r="H93" s="17" t="e" cm="1">
        <f t="array" ref="H93">MEDIAN(IF(ISNUMBER(Tbl_M1[All Visits]),Tbl_M1[All Visits]))</f>
        <v>#NUM!</v>
      </c>
      <c r="I93" s="202" t="e">
        <f>IFERROR(Tbl_M1[[#This Row],[All Visits]]/Tbl_M1[[#This Row],[Clinic Hours (or Days)]],NA())</f>
        <v>#N/A</v>
      </c>
      <c r="J93" s="202" t="e" cm="1">
        <f t="array" ref="J93">MEDIAN(IF(ISNUMBER(Tbl_M1[Visits per Hour]),Tbl_M1[Visits per Hour]))</f>
        <v>#NUM!</v>
      </c>
    </row>
    <row r="94" spans="6:10" x14ac:dyDescent="0.25">
      <c r="F94" s="199"/>
      <c r="G94" s="78" t="e">
        <f>IFERROR(IF(COUNTA(Tbl_M1[[#This Row],[In-person Visits]:[Subgroup 4]])=0,NA(),SUM(Tbl_M1[[#This Row],[In-person Visits]:[Subgroup 4]])),NA())</f>
        <v>#N/A</v>
      </c>
      <c r="H94" s="17" t="e" cm="1">
        <f t="array" ref="H94">MEDIAN(IF(ISNUMBER(Tbl_M1[All Visits]),Tbl_M1[All Visits]))</f>
        <v>#NUM!</v>
      </c>
      <c r="I94" s="202" t="e">
        <f>IFERROR(Tbl_M1[[#This Row],[All Visits]]/Tbl_M1[[#This Row],[Clinic Hours (or Days)]],NA())</f>
        <v>#N/A</v>
      </c>
      <c r="J94" s="202" t="e" cm="1">
        <f t="array" ref="J94">MEDIAN(IF(ISNUMBER(Tbl_M1[Visits per Hour]),Tbl_M1[Visits per Hour]))</f>
        <v>#NUM!</v>
      </c>
    </row>
    <row r="95" spans="6:10" x14ac:dyDescent="0.25">
      <c r="F95" s="199"/>
      <c r="G95" s="78" t="e">
        <f>IFERROR(IF(COUNTA(Tbl_M1[[#This Row],[In-person Visits]:[Subgroup 4]])=0,NA(),SUM(Tbl_M1[[#This Row],[In-person Visits]:[Subgroup 4]])),NA())</f>
        <v>#N/A</v>
      </c>
      <c r="H95" s="17" t="e" cm="1">
        <f t="array" ref="H95">MEDIAN(IF(ISNUMBER(Tbl_M1[All Visits]),Tbl_M1[All Visits]))</f>
        <v>#NUM!</v>
      </c>
      <c r="I95" s="202" t="e">
        <f>IFERROR(Tbl_M1[[#This Row],[All Visits]]/Tbl_M1[[#This Row],[Clinic Hours (or Days)]],NA())</f>
        <v>#N/A</v>
      </c>
      <c r="J95" s="202" t="e" cm="1">
        <f t="array" ref="J95">MEDIAN(IF(ISNUMBER(Tbl_M1[Visits per Hour]),Tbl_M1[Visits per Hour]))</f>
        <v>#NUM!</v>
      </c>
    </row>
    <row r="96" spans="6:10" x14ac:dyDescent="0.25">
      <c r="F96" s="199"/>
      <c r="G96" s="78" t="e">
        <f>IFERROR(IF(COUNTA(Tbl_M1[[#This Row],[In-person Visits]:[Subgroup 4]])=0,NA(),SUM(Tbl_M1[[#This Row],[In-person Visits]:[Subgroup 4]])),NA())</f>
        <v>#N/A</v>
      </c>
      <c r="H96" s="17" t="e" cm="1">
        <f t="array" ref="H96">MEDIAN(IF(ISNUMBER(Tbl_M1[All Visits]),Tbl_M1[All Visits]))</f>
        <v>#NUM!</v>
      </c>
      <c r="I96" s="202" t="e">
        <f>IFERROR(Tbl_M1[[#This Row],[All Visits]]/Tbl_M1[[#This Row],[Clinic Hours (or Days)]],NA())</f>
        <v>#N/A</v>
      </c>
      <c r="J96" s="202" t="e" cm="1">
        <f t="array" ref="J96">MEDIAN(IF(ISNUMBER(Tbl_M1[Visits per Hour]),Tbl_M1[Visits per Hour]))</f>
        <v>#NUM!</v>
      </c>
    </row>
    <row r="97" spans="6:10" x14ac:dyDescent="0.25">
      <c r="F97" s="199"/>
      <c r="G97" s="78" t="e">
        <f>IFERROR(IF(COUNTA(Tbl_M1[[#This Row],[In-person Visits]:[Subgroup 4]])=0,NA(),SUM(Tbl_M1[[#This Row],[In-person Visits]:[Subgroup 4]])),NA())</f>
        <v>#N/A</v>
      </c>
      <c r="H97" s="17" t="e" cm="1">
        <f t="array" ref="H97">MEDIAN(IF(ISNUMBER(Tbl_M1[All Visits]),Tbl_M1[All Visits]))</f>
        <v>#NUM!</v>
      </c>
      <c r="I97" s="202" t="e">
        <f>IFERROR(Tbl_M1[[#This Row],[All Visits]]/Tbl_M1[[#This Row],[Clinic Hours (or Days)]],NA())</f>
        <v>#N/A</v>
      </c>
      <c r="J97" s="202" t="e" cm="1">
        <f t="array" ref="J97">MEDIAN(IF(ISNUMBER(Tbl_M1[Visits per Hour]),Tbl_M1[Visits per Hour]))</f>
        <v>#NUM!</v>
      </c>
    </row>
    <row r="98" spans="6:10" x14ac:dyDescent="0.25">
      <c r="F98" s="199"/>
      <c r="G98" s="78" t="e">
        <f>IFERROR(IF(COUNTA(Tbl_M1[[#This Row],[In-person Visits]:[Subgroup 4]])=0,NA(),SUM(Tbl_M1[[#This Row],[In-person Visits]:[Subgroup 4]])),NA())</f>
        <v>#N/A</v>
      </c>
      <c r="H98" s="17" t="e" cm="1">
        <f t="array" ref="H98">MEDIAN(IF(ISNUMBER(Tbl_M1[All Visits]),Tbl_M1[All Visits]))</f>
        <v>#NUM!</v>
      </c>
      <c r="I98" s="202" t="e">
        <f>IFERROR(Tbl_M1[[#This Row],[All Visits]]/Tbl_M1[[#This Row],[Clinic Hours (or Days)]],NA())</f>
        <v>#N/A</v>
      </c>
      <c r="J98" s="202" t="e" cm="1">
        <f t="array" ref="J98">MEDIAN(IF(ISNUMBER(Tbl_M1[Visits per Hour]),Tbl_M1[Visits per Hour]))</f>
        <v>#NUM!</v>
      </c>
    </row>
    <row r="99" spans="6:10" x14ac:dyDescent="0.25">
      <c r="F99" s="199"/>
      <c r="G99" s="78" t="e">
        <f>IFERROR(IF(COUNTA(Tbl_M1[[#This Row],[In-person Visits]:[Subgroup 4]])=0,NA(),SUM(Tbl_M1[[#This Row],[In-person Visits]:[Subgroup 4]])),NA())</f>
        <v>#N/A</v>
      </c>
      <c r="H99" s="17" t="e" cm="1">
        <f t="array" ref="H99">MEDIAN(IF(ISNUMBER(Tbl_M1[All Visits]),Tbl_M1[All Visits]))</f>
        <v>#NUM!</v>
      </c>
      <c r="I99" s="202" t="e">
        <f>IFERROR(Tbl_M1[[#This Row],[All Visits]]/Tbl_M1[[#This Row],[Clinic Hours (or Days)]],NA())</f>
        <v>#N/A</v>
      </c>
      <c r="J99" s="202" t="e" cm="1">
        <f t="array" ref="J99">MEDIAN(IF(ISNUMBER(Tbl_M1[Visits per Hour]),Tbl_M1[Visits per Hour]))</f>
        <v>#NUM!</v>
      </c>
    </row>
    <row r="100" spans="6:10" x14ac:dyDescent="0.25">
      <c r="F100" s="199"/>
      <c r="G100" s="78" t="e">
        <f>IFERROR(IF(COUNTA(Tbl_M1[[#This Row],[In-person Visits]:[Subgroup 4]])=0,NA(),SUM(Tbl_M1[[#This Row],[In-person Visits]:[Subgroup 4]])),NA())</f>
        <v>#N/A</v>
      </c>
      <c r="H100" s="17" t="e" cm="1">
        <f t="array" ref="H100">MEDIAN(IF(ISNUMBER(Tbl_M1[All Visits]),Tbl_M1[All Visits]))</f>
        <v>#NUM!</v>
      </c>
      <c r="I100" s="202" t="e">
        <f>IFERROR(Tbl_M1[[#This Row],[All Visits]]/Tbl_M1[[#This Row],[Clinic Hours (or Days)]],NA())</f>
        <v>#N/A</v>
      </c>
      <c r="J100" s="202" t="e" cm="1">
        <f t="array" ref="J100">MEDIAN(IF(ISNUMBER(Tbl_M1[Visits per Hour]),Tbl_M1[Visits per Hour]))</f>
        <v>#NUM!</v>
      </c>
    </row>
    <row r="101" spans="6:10" x14ac:dyDescent="0.25">
      <c r="F101" s="199"/>
      <c r="G101" s="78" t="e">
        <f>IFERROR(IF(COUNTA(Tbl_M1[[#This Row],[In-person Visits]:[Subgroup 4]])=0,NA(),SUM(Tbl_M1[[#This Row],[In-person Visits]:[Subgroup 4]])),NA())</f>
        <v>#N/A</v>
      </c>
      <c r="H101" s="17" t="e" cm="1">
        <f t="array" ref="H101">MEDIAN(IF(ISNUMBER(Tbl_M1[All Visits]),Tbl_M1[All Visits]))</f>
        <v>#NUM!</v>
      </c>
      <c r="I101" s="202" t="e">
        <f>IFERROR(Tbl_M1[[#This Row],[All Visits]]/Tbl_M1[[#This Row],[Clinic Hours (or Days)]],NA())</f>
        <v>#N/A</v>
      </c>
      <c r="J101" s="202" t="e" cm="1">
        <f t="array" ref="J101">MEDIAN(IF(ISNUMBER(Tbl_M1[Visits per Hour]),Tbl_M1[Visits per Hour]))</f>
        <v>#NUM!</v>
      </c>
    </row>
    <row r="102" spans="6:10" x14ac:dyDescent="0.25">
      <c r="F102" s="199"/>
      <c r="G102" s="78" t="e">
        <f>IFERROR(IF(COUNTA(Tbl_M1[[#This Row],[In-person Visits]:[Subgroup 4]])=0,NA(),SUM(Tbl_M1[[#This Row],[In-person Visits]:[Subgroup 4]])),NA())</f>
        <v>#N/A</v>
      </c>
      <c r="H102" s="17" t="e" cm="1">
        <f t="array" ref="H102">MEDIAN(IF(ISNUMBER(Tbl_M1[All Visits]),Tbl_M1[All Visits]))</f>
        <v>#NUM!</v>
      </c>
      <c r="I102" s="202" t="e">
        <f>IFERROR(Tbl_M1[[#This Row],[All Visits]]/Tbl_M1[[#This Row],[Clinic Hours (or Days)]],NA())</f>
        <v>#N/A</v>
      </c>
      <c r="J102" s="202" t="e" cm="1">
        <f t="array" ref="J102">MEDIAN(IF(ISNUMBER(Tbl_M1[Visits per Hour]),Tbl_M1[Visits per Hour]))</f>
        <v>#NUM!</v>
      </c>
    </row>
    <row r="103" spans="6:10" x14ac:dyDescent="0.25">
      <c r="F103" s="199"/>
      <c r="G103" s="78" t="e">
        <f>IFERROR(IF(COUNTA(Tbl_M1[[#This Row],[In-person Visits]:[Subgroup 4]])=0,NA(),SUM(Tbl_M1[[#This Row],[In-person Visits]:[Subgroup 4]])),NA())</f>
        <v>#N/A</v>
      </c>
      <c r="H103" s="17" t="e" cm="1">
        <f t="array" ref="H103">MEDIAN(IF(ISNUMBER(Tbl_M1[All Visits]),Tbl_M1[All Visits]))</f>
        <v>#NUM!</v>
      </c>
      <c r="I103" s="202" t="e">
        <f>IFERROR(Tbl_M1[[#This Row],[All Visits]]/Tbl_M1[[#This Row],[Clinic Hours (or Days)]],NA())</f>
        <v>#N/A</v>
      </c>
      <c r="J103" s="202" t="e" cm="1">
        <f t="array" ref="J103">MEDIAN(IF(ISNUMBER(Tbl_M1[Visits per Hour]),Tbl_M1[Visits per Hour]))</f>
        <v>#NUM!</v>
      </c>
    </row>
    <row r="104" spans="6:10" x14ac:dyDescent="0.25">
      <c r="F104" s="199"/>
      <c r="G104" s="78" t="e">
        <f>IFERROR(IF(COUNTA(Tbl_M1[[#This Row],[In-person Visits]:[Subgroup 4]])=0,NA(),SUM(Tbl_M1[[#This Row],[In-person Visits]:[Subgroup 4]])),NA())</f>
        <v>#N/A</v>
      </c>
      <c r="H104" s="17" t="e" cm="1">
        <f t="array" ref="H104">MEDIAN(IF(ISNUMBER(Tbl_M1[All Visits]),Tbl_M1[All Visits]))</f>
        <v>#NUM!</v>
      </c>
      <c r="I104" s="202" t="e">
        <f>IFERROR(Tbl_M1[[#This Row],[All Visits]]/Tbl_M1[[#This Row],[Clinic Hours (or Days)]],NA())</f>
        <v>#N/A</v>
      </c>
      <c r="J104" s="202" t="e" cm="1">
        <f t="array" ref="J104">MEDIAN(IF(ISNUMBER(Tbl_M1[Visits per Hour]),Tbl_M1[Visits per Hour]))</f>
        <v>#NUM!</v>
      </c>
    </row>
    <row r="105" spans="6:10" x14ac:dyDescent="0.25">
      <c r="F105" s="199"/>
      <c r="G105" s="78" t="e">
        <f>IFERROR(IF(COUNTA(Tbl_M1[[#This Row],[In-person Visits]:[Subgroup 4]])=0,NA(),SUM(Tbl_M1[[#This Row],[In-person Visits]:[Subgroup 4]])),NA())</f>
        <v>#N/A</v>
      </c>
      <c r="H105" s="17" t="e" cm="1">
        <f t="array" ref="H105">MEDIAN(IF(ISNUMBER(Tbl_M1[All Visits]),Tbl_M1[All Visits]))</f>
        <v>#NUM!</v>
      </c>
      <c r="I105" s="202" t="e">
        <f>IFERROR(Tbl_M1[[#This Row],[All Visits]]/Tbl_M1[[#This Row],[Clinic Hours (or Days)]],NA())</f>
        <v>#N/A</v>
      </c>
      <c r="J105" s="202" t="e" cm="1">
        <f t="array" ref="J105">MEDIAN(IF(ISNUMBER(Tbl_M1[Visits per Hour]),Tbl_M1[Visits per Hour]))</f>
        <v>#NUM!</v>
      </c>
    </row>
    <row r="106" spans="6:10" x14ac:dyDescent="0.25">
      <c r="F106" s="199"/>
      <c r="G106" s="78" t="e">
        <f>IFERROR(IF(COUNTA(Tbl_M1[[#This Row],[In-person Visits]:[Subgroup 4]])=0,NA(),SUM(Tbl_M1[[#This Row],[In-person Visits]:[Subgroup 4]])),NA())</f>
        <v>#N/A</v>
      </c>
      <c r="H106" s="17" t="e" cm="1">
        <f t="array" ref="H106">MEDIAN(IF(ISNUMBER(Tbl_M1[All Visits]),Tbl_M1[All Visits]))</f>
        <v>#NUM!</v>
      </c>
      <c r="I106" s="202" t="e">
        <f>IFERROR(Tbl_M1[[#This Row],[All Visits]]/Tbl_M1[[#This Row],[Clinic Hours (or Days)]],NA())</f>
        <v>#N/A</v>
      </c>
      <c r="J106" s="202" t="e" cm="1">
        <f t="array" ref="J106">MEDIAN(IF(ISNUMBER(Tbl_M1[Visits per Hour]),Tbl_M1[Visits per Hour]))</f>
        <v>#NUM!</v>
      </c>
    </row>
    <row r="107" spans="6:10" x14ac:dyDescent="0.25">
      <c r="F107" s="199"/>
      <c r="G107" s="78" t="e">
        <f>IFERROR(IF(COUNTA(Tbl_M1[[#This Row],[In-person Visits]:[Subgroup 4]])=0,NA(),SUM(Tbl_M1[[#This Row],[In-person Visits]:[Subgroup 4]])),NA())</f>
        <v>#N/A</v>
      </c>
      <c r="H107" s="17" t="e" cm="1">
        <f t="array" ref="H107">MEDIAN(IF(ISNUMBER(Tbl_M1[All Visits]),Tbl_M1[All Visits]))</f>
        <v>#NUM!</v>
      </c>
      <c r="I107" s="202" t="e">
        <f>IFERROR(Tbl_M1[[#This Row],[All Visits]]/Tbl_M1[[#This Row],[Clinic Hours (or Days)]],NA())</f>
        <v>#N/A</v>
      </c>
      <c r="J107" s="202" t="e" cm="1">
        <f t="array" ref="J107">MEDIAN(IF(ISNUMBER(Tbl_M1[Visits per Hour]),Tbl_M1[Visits per Hour]))</f>
        <v>#NUM!</v>
      </c>
    </row>
    <row r="108" spans="6:10" x14ac:dyDescent="0.25">
      <c r="F108" s="199"/>
      <c r="G108" s="78" t="e">
        <f>IFERROR(IF(COUNTA(Tbl_M1[[#This Row],[In-person Visits]:[Subgroup 4]])=0,NA(),SUM(Tbl_M1[[#This Row],[In-person Visits]:[Subgroup 4]])),NA())</f>
        <v>#N/A</v>
      </c>
      <c r="H108" s="17" t="e" cm="1">
        <f t="array" ref="H108">MEDIAN(IF(ISNUMBER(Tbl_M1[All Visits]),Tbl_M1[All Visits]))</f>
        <v>#NUM!</v>
      </c>
      <c r="I108" s="202" t="e">
        <f>IFERROR(Tbl_M1[[#This Row],[All Visits]]/Tbl_M1[[#This Row],[Clinic Hours (or Days)]],NA())</f>
        <v>#N/A</v>
      </c>
      <c r="J108" s="202" t="e" cm="1">
        <f t="array" ref="J108">MEDIAN(IF(ISNUMBER(Tbl_M1[Visits per Hour]),Tbl_M1[Visits per Hour]))</f>
        <v>#NUM!</v>
      </c>
    </row>
    <row r="109" spans="6:10" x14ac:dyDescent="0.25">
      <c r="F109" s="199"/>
      <c r="G109" s="78" t="e">
        <f>IFERROR(IF(COUNTA(Tbl_M1[[#This Row],[In-person Visits]:[Subgroup 4]])=0,NA(),SUM(Tbl_M1[[#This Row],[In-person Visits]:[Subgroup 4]])),NA())</f>
        <v>#N/A</v>
      </c>
      <c r="H109" s="17" t="e" cm="1">
        <f t="array" ref="H109">MEDIAN(IF(ISNUMBER(Tbl_M1[All Visits]),Tbl_M1[All Visits]))</f>
        <v>#NUM!</v>
      </c>
      <c r="I109" s="202" t="e">
        <f>IFERROR(Tbl_M1[[#This Row],[All Visits]]/Tbl_M1[[#This Row],[Clinic Hours (or Days)]],NA())</f>
        <v>#N/A</v>
      </c>
      <c r="J109" s="202" t="e" cm="1">
        <f t="array" ref="J109">MEDIAN(IF(ISNUMBER(Tbl_M1[Visits per Hour]),Tbl_M1[Visits per Hour]))</f>
        <v>#NUM!</v>
      </c>
    </row>
    <row r="110" spans="6:10" x14ac:dyDescent="0.25">
      <c r="F110" s="199"/>
      <c r="G110" s="78" t="e">
        <f>IFERROR(IF(COUNTA(Tbl_M1[[#This Row],[In-person Visits]:[Subgroup 4]])=0,NA(),SUM(Tbl_M1[[#This Row],[In-person Visits]:[Subgroup 4]])),NA())</f>
        <v>#N/A</v>
      </c>
      <c r="H110" s="17" t="e" cm="1">
        <f t="array" ref="H110">MEDIAN(IF(ISNUMBER(Tbl_M1[All Visits]),Tbl_M1[All Visits]))</f>
        <v>#NUM!</v>
      </c>
      <c r="I110" s="202" t="e">
        <f>IFERROR(Tbl_M1[[#This Row],[All Visits]]/Tbl_M1[[#This Row],[Clinic Hours (or Days)]],NA())</f>
        <v>#N/A</v>
      </c>
      <c r="J110" s="202" t="e" cm="1">
        <f t="array" ref="J110">MEDIAN(IF(ISNUMBER(Tbl_M1[Visits per Hour]),Tbl_M1[Visits per Hour]))</f>
        <v>#NUM!</v>
      </c>
    </row>
    <row r="111" spans="6:10" x14ac:dyDescent="0.25">
      <c r="F111" s="199"/>
      <c r="G111" s="78" t="e">
        <f>IFERROR(IF(COUNTA(Tbl_M1[[#This Row],[In-person Visits]:[Subgroup 4]])=0,NA(),SUM(Tbl_M1[[#This Row],[In-person Visits]:[Subgroup 4]])),NA())</f>
        <v>#N/A</v>
      </c>
      <c r="H111" s="17" t="e" cm="1">
        <f t="array" ref="H111">MEDIAN(IF(ISNUMBER(Tbl_M1[All Visits]),Tbl_M1[All Visits]))</f>
        <v>#NUM!</v>
      </c>
      <c r="I111" s="202" t="e">
        <f>IFERROR(Tbl_M1[[#This Row],[All Visits]]/Tbl_M1[[#This Row],[Clinic Hours (or Days)]],NA())</f>
        <v>#N/A</v>
      </c>
      <c r="J111" s="202" t="e" cm="1">
        <f t="array" ref="J111">MEDIAN(IF(ISNUMBER(Tbl_M1[Visits per Hour]),Tbl_M1[Visits per Hour]))</f>
        <v>#NUM!</v>
      </c>
    </row>
    <row r="112" spans="6:10" x14ac:dyDescent="0.25">
      <c r="F112" s="199"/>
      <c r="G112" s="78" t="e">
        <f>IFERROR(IF(COUNTA(Tbl_M1[[#This Row],[In-person Visits]:[Subgroup 4]])=0,NA(),SUM(Tbl_M1[[#This Row],[In-person Visits]:[Subgroup 4]])),NA())</f>
        <v>#N/A</v>
      </c>
      <c r="H112" s="17" t="e" cm="1">
        <f t="array" ref="H112">MEDIAN(IF(ISNUMBER(Tbl_M1[All Visits]),Tbl_M1[All Visits]))</f>
        <v>#NUM!</v>
      </c>
      <c r="I112" s="202" t="e">
        <f>IFERROR(Tbl_M1[[#This Row],[All Visits]]/Tbl_M1[[#This Row],[Clinic Hours (or Days)]],NA())</f>
        <v>#N/A</v>
      </c>
      <c r="J112" s="202" t="e" cm="1">
        <f t="array" ref="J112">MEDIAN(IF(ISNUMBER(Tbl_M1[Visits per Hour]),Tbl_M1[Visits per Hour]))</f>
        <v>#NUM!</v>
      </c>
    </row>
    <row r="113" spans="6:10" x14ac:dyDescent="0.25">
      <c r="F113" s="199"/>
      <c r="G113" s="78" t="e">
        <f>IFERROR(IF(COUNTA(Tbl_M1[[#This Row],[In-person Visits]:[Subgroup 4]])=0,NA(),SUM(Tbl_M1[[#This Row],[In-person Visits]:[Subgroup 4]])),NA())</f>
        <v>#N/A</v>
      </c>
      <c r="H113" s="17" t="e" cm="1">
        <f t="array" ref="H113">MEDIAN(IF(ISNUMBER(Tbl_M1[All Visits]),Tbl_M1[All Visits]))</f>
        <v>#NUM!</v>
      </c>
      <c r="I113" s="202" t="e">
        <f>IFERROR(Tbl_M1[[#This Row],[All Visits]]/Tbl_M1[[#This Row],[Clinic Hours (or Days)]],NA())</f>
        <v>#N/A</v>
      </c>
      <c r="J113" s="202" t="e" cm="1">
        <f t="array" ref="J113">MEDIAN(IF(ISNUMBER(Tbl_M1[Visits per Hour]),Tbl_M1[Visits per Hour]))</f>
        <v>#NUM!</v>
      </c>
    </row>
    <row r="114" spans="6:10" x14ac:dyDescent="0.25">
      <c r="F114" s="199"/>
      <c r="G114" s="78" t="e">
        <f>IFERROR(IF(COUNTA(Tbl_M1[[#This Row],[In-person Visits]:[Subgroup 4]])=0,NA(),SUM(Tbl_M1[[#This Row],[In-person Visits]:[Subgroup 4]])),NA())</f>
        <v>#N/A</v>
      </c>
      <c r="H114" s="17" t="e" cm="1">
        <f t="array" ref="H114">MEDIAN(IF(ISNUMBER(Tbl_M1[All Visits]),Tbl_M1[All Visits]))</f>
        <v>#NUM!</v>
      </c>
      <c r="I114" s="202" t="e">
        <f>IFERROR(Tbl_M1[[#This Row],[All Visits]]/Tbl_M1[[#This Row],[Clinic Hours (or Days)]],NA())</f>
        <v>#N/A</v>
      </c>
      <c r="J114" s="202" t="e" cm="1">
        <f t="array" ref="J114">MEDIAN(IF(ISNUMBER(Tbl_M1[Visits per Hour]),Tbl_M1[Visits per Hour]))</f>
        <v>#NUM!</v>
      </c>
    </row>
    <row r="115" spans="6:10" x14ac:dyDescent="0.25">
      <c r="F115" s="199"/>
      <c r="G115" s="78" t="e">
        <f>IFERROR(IF(COUNTA(Tbl_M1[[#This Row],[In-person Visits]:[Subgroup 4]])=0,NA(),SUM(Tbl_M1[[#This Row],[In-person Visits]:[Subgroup 4]])),NA())</f>
        <v>#N/A</v>
      </c>
      <c r="H115" s="17" t="e" cm="1">
        <f t="array" ref="H115">MEDIAN(IF(ISNUMBER(Tbl_M1[All Visits]),Tbl_M1[All Visits]))</f>
        <v>#NUM!</v>
      </c>
      <c r="I115" s="202" t="e">
        <f>IFERROR(Tbl_M1[[#This Row],[All Visits]]/Tbl_M1[[#This Row],[Clinic Hours (or Days)]],NA())</f>
        <v>#N/A</v>
      </c>
      <c r="J115" s="202" t="e" cm="1">
        <f t="array" ref="J115">MEDIAN(IF(ISNUMBER(Tbl_M1[Visits per Hour]),Tbl_M1[Visits per Hour]))</f>
        <v>#NUM!</v>
      </c>
    </row>
    <row r="116" spans="6:10" x14ac:dyDescent="0.25">
      <c r="F116" s="199"/>
      <c r="G116" s="78" t="e">
        <f>IFERROR(IF(COUNTA(Tbl_M1[[#This Row],[In-person Visits]:[Subgroup 4]])=0,NA(),SUM(Tbl_M1[[#This Row],[In-person Visits]:[Subgroup 4]])),NA())</f>
        <v>#N/A</v>
      </c>
      <c r="H116" s="17" t="e" cm="1">
        <f t="array" ref="H116">MEDIAN(IF(ISNUMBER(Tbl_M1[All Visits]),Tbl_M1[All Visits]))</f>
        <v>#NUM!</v>
      </c>
      <c r="I116" s="202" t="e">
        <f>IFERROR(Tbl_M1[[#This Row],[All Visits]]/Tbl_M1[[#This Row],[Clinic Hours (or Days)]],NA())</f>
        <v>#N/A</v>
      </c>
      <c r="J116" s="202" t="e" cm="1">
        <f t="array" ref="J116">MEDIAN(IF(ISNUMBER(Tbl_M1[Visits per Hour]),Tbl_M1[Visits per Hour]))</f>
        <v>#NUM!</v>
      </c>
    </row>
    <row r="117" spans="6:10" x14ac:dyDescent="0.25">
      <c r="F117" s="199"/>
      <c r="G117" s="78" t="e">
        <f>IFERROR(IF(COUNTA(Tbl_M1[[#This Row],[In-person Visits]:[Subgroup 4]])=0,NA(),SUM(Tbl_M1[[#This Row],[In-person Visits]:[Subgroup 4]])),NA())</f>
        <v>#N/A</v>
      </c>
      <c r="H117" s="17" t="e" cm="1">
        <f t="array" ref="H117">MEDIAN(IF(ISNUMBER(Tbl_M1[All Visits]),Tbl_M1[All Visits]))</f>
        <v>#NUM!</v>
      </c>
      <c r="I117" s="202" t="e">
        <f>IFERROR(Tbl_M1[[#This Row],[All Visits]]/Tbl_M1[[#This Row],[Clinic Hours (or Days)]],NA())</f>
        <v>#N/A</v>
      </c>
      <c r="J117" s="202" t="e" cm="1">
        <f t="array" ref="J117">MEDIAN(IF(ISNUMBER(Tbl_M1[Visits per Hour]),Tbl_M1[Visits per Hour]))</f>
        <v>#NUM!</v>
      </c>
    </row>
    <row r="118" spans="6:10" x14ac:dyDescent="0.25">
      <c r="F118" s="199"/>
      <c r="G118" s="78" t="e">
        <f>IFERROR(IF(COUNTA(Tbl_M1[[#This Row],[In-person Visits]:[Subgroup 4]])=0,NA(),SUM(Tbl_M1[[#This Row],[In-person Visits]:[Subgroup 4]])),NA())</f>
        <v>#N/A</v>
      </c>
      <c r="H118" s="17" t="e" cm="1">
        <f t="array" ref="H118">MEDIAN(IF(ISNUMBER(Tbl_M1[All Visits]),Tbl_M1[All Visits]))</f>
        <v>#NUM!</v>
      </c>
      <c r="I118" s="202" t="e">
        <f>IFERROR(Tbl_M1[[#This Row],[All Visits]]/Tbl_M1[[#This Row],[Clinic Hours (or Days)]],NA())</f>
        <v>#N/A</v>
      </c>
      <c r="J118" s="202" t="e" cm="1">
        <f t="array" ref="J118">MEDIAN(IF(ISNUMBER(Tbl_M1[Visits per Hour]),Tbl_M1[Visits per Hour]))</f>
        <v>#NUM!</v>
      </c>
    </row>
    <row r="119" spans="6:10" x14ac:dyDescent="0.25">
      <c r="F119" s="199"/>
      <c r="G119" s="78" t="e">
        <f>IFERROR(IF(COUNTA(Tbl_M1[[#This Row],[In-person Visits]:[Subgroup 4]])=0,NA(),SUM(Tbl_M1[[#This Row],[In-person Visits]:[Subgroup 4]])),NA())</f>
        <v>#N/A</v>
      </c>
      <c r="H119" s="17" t="e" cm="1">
        <f t="array" ref="H119">MEDIAN(IF(ISNUMBER(Tbl_M1[All Visits]),Tbl_M1[All Visits]))</f>
        <v>#NUM!</v>
      </c>
      <c r="I119" s="202" t="e">
        <f>IFERROR(Tbl_M1[[#This Row],[All Visits]]/Tbl_M1[[#This Row],[Clinic Hours (or Days)]],NA())</f>
        <v>#N/A</v>
      </c>
      <c r="J119" s="202" t="e" cm="1">
        <f t="array" ref="J119">MEDIAN(IF(ISNUMBER(Tbl_M1[Visits per Hour]),Tbl_M1[Visits per Hour]))</f>
        <v>#NUM!</v>
      </c>
    </row>
    <row r="120" spans="6:10" x14ac:dyDescent="0.25">
      <c r="F120" s="199"/>
      <c r="G120" s="78" t="e">
        <f>IFERROR(IF(COUNTA(Tbl_M1[[#This Row],[In-person Visits]:[Subgroup 4]])=0,NA(),SUM(Tbl_M1[[#This Row],[In-person Visits]:[Subgroup 4]])),NA())</f>
        <v>#N/A</v>
      </c>
      <c r="H120" s="17" t="e" cm="1">
        <f t="array" ref="H120">MEDIAN(IF(ISNUMBER(Tbl_M1[All Visits]),Tbl_M1[All Visits]))</f>
        <v>#NUM!</v>
      </c>
      <c r="I120" s="202" t="e">
        <f>IFERROR(Tbl_M1[[#This Row],[All Visits]]/Tbl_M1[[#This Row],[Clinic Hours (or Days)]],NA())</f>
        <v>#N/A</v>
      </c>
      <c r="J120" s="202" t="e" cm="1">
        <f t="array" ref="J120">MEDIAN(IF(ISNUMBER(Tbl_M1[Visits per Hour]),Tbl_M1[Visits per Hour]))</f>
        <v>#NUM!</v>
      </c>
    </row>
    <row r="121" spans="6:10" x14ac:dyDescent="0.25">
      <c r="F121" s="199"/>
      <c r="G121" s="78" t="e">
        <f>IFERROR(IF(COUNTA(Tbl_M1[[#This Row],[In-person Visits]:[Subgroup 4]])=0,NA(),SUM(Tbl_M1[[#This Row],[In-person Visits]:[Subgroup 4]])),NA())</f>
        <v>#N/A</v>
      </c>
      <c r="H121" s="17" t="e" cm="1">
        <f t="array" ref="H121">MEDIAN(IF(ISNUMBER(Tbl_M1[All Visits]),Tbl_M1[All Visits]))</f>
        <v>#NUM!</v>
      </c>
      <c r="I121" s="202" t="e">
        <f>IFERROR(Tbl_M1[[#This Row],[All Visits]]/Tbl_M1[[#This Row],[Clinic Hours (or Days)]],NA())</f>
        <v>#N/A</v>
      </c>
      <c r="J121" s="202" t="e" cm="1">
        <f t="array" ref="J121">MEDIAN(IF(ISNUMBER(Tbl_M1[Visits per Hour]),Tbl_M1[Visits per Hour]))</f>
        <v>#NUM!</v>
      </c>
    </row>
    <row r="122" spans="6:10" x14ac:dyDescent="0.25">
      <c r="F122" s="199"/>
      <c r="G122" s="78" t="e">
        <f>IFERROR(IF(COUNTA(Tbl_M1[[#This Row],[In-person Visits]:[Subgroup 4]])=0,NA(),SUM(Tbl_M1[[#This Row],[In-person Visits]:[Subgroup 4]])),NA())</f>
        <v>#N/A</v>
      </c>
      <c r="H122" s="17" t="e" cm="1">
        <f t="array" ref="H122">MEDIAN(IF(ISNUMBER(Tbl_M1[All Visits]),Tbl_M1[All Visits]))</f>
        <v>#NUM!</v>
      </c>
      <c r="I122" s="202" t="e">
        <f>IFERROR(Tbl_M1[[#This Row],[All Visits]]/Tbl_M1[[#This Row],[Clinic Hours (or Days)]],NA())</f>
        <v>#N/A</v>
      </c>
      <c r="J122" s="202" t="e" cm="1">
        <f t="array" ref="J122">MEDIAN(IF(ISNUMBER(Tbl_M1[Visits per Hour]),Tbl_M1[Visits per Hour]))</f>
        <v>#NUM!</v>
      </c>
    </row>
    <row r="123" spans="6:10" x14ac:dyDescent="0.25">
      <c r="F123" s="199"/>
      <c r="G123" s="78" t="e">
        <f>IFERROR(IF(COUNTA(Tbl_M1[[#This Row],[In-person Visits]:[Subgroup 4]])=0,NA(),SUM(Tbl_M1[[#This Row],[In-person Visits]:[Subgroup 4]])),NA())</f>
        <v>#N/A</v>
      </c>
      <c r="H123" s="17" t="e" cm="1">
        <f t="array" ref="H123">MEDIAN(IF(ISNUMBER(Tbl_M1[All Visits]),Tbl_M1[All Visits]))</f>
        <v>#NUM!</v>
      </c>
      <c r="I123" s="202" t="e">
        <f>IFERROR(Tbl_M1[[#This Row],[All Visits]]/Tbl_M1[[#This Row],[Clinic Hours (or Days)]],NA())</f>
        <v>#N/A</v>
      </c>
      <c r="J123" s="202" t="e" cm="1">
        <f t="array" ref="J123">MEDIAN(IF(ISNUMBER(Tbl_M1[Visits per Hour]),Tbl_M1[Visits per Hour]))</f>
        <v>#NUM!</v>
      </c>
    </row>
    <row r="124" spans="6:10" x14ac:dyDescent="0.25">
      <c r="F124" s="199"/>
      <c r="G124" s="78" t="e">
        <f>IFERROR(IF(COUNTA(Tbl_M1[[#This Row],[In-person Visits]:[Subgroup 4]])=0,NA(),SUM(Tbl_M1[[#This Row],[In-person Visits]:[Subgroup 4]])),NA())</f>
        <v>#N/A</v>
      </c>
      <c r="H124" s="17" t="e" cm="1">
        <f t="array" ref="H124">MEDIAN(IF(ISNUMBER(Tbl_M1[All Visits]),Tbl_M1[All Visits]))</f>
        <v>#NUM!</v>
      </c>
      <c r="I124" s="202" t="e">
        <f>IFERROR(Tbl_M1[[#This Row],[All Visits]]/Tbl_M1[[#This Row],[Clinic Hours (or Days)]],NA())</f>
        <v>#N/A</v>
      </c>
      <c r="J124" s="202" t="e" cm="1">
        <f t="array" ref="J124">MEDIAN(IF(ISNUMBER(Tbl_M1[Visits per Hour]),Tbl_M1[Visits per Hour]))</f>
        <v>#NUM!</v>
      </c>
    </row>
    <row r="125" spans="6:10" x14ac:dyDescent="0.25">
      <c r="F125" s="199"/>
      <c r="G125" s="78" t="e">
        <f>IFERROR(IF(COUNTA(Tbl_M1[[#This Row],[In-person Visits]:[Subgroup 4]])=0,NA(),SUM(Tbl_M1[[#This Row],[In-person Visits]:[Subgroup 4]])),NA())</f>
        <v>#N/A</v>
      </c>
      <c r="H125" s="17" t="e" cm="1">
        <f t="array" ref="H125">MEDIAN(IF(ISNUMBER(Tbl_M1[All Visits]),Tbl_M1[All Visits]))</f>
        <v>#NUM!</v>
      </c>
      <c r="I125" s="202" t="e">
        <f>IFERROR(Tbl_M1[[#This Row],[All Visits]]/Tbl_M1[[#This Row],[Clinic Hours (or Days)]],NA())</f>
        <v>#N/A</v>
      </c>
      <c r="J125" s="202" t="e" cm="1">
        <f t="array" ref="J125">MEDIAN(IF(ISNUMBER(Tbl_M1[Visits per Hour]),Tbl_M1[Visits per Hour]))</f>
        <v>#NUM!</v>
      </c>
    </row>
    <row r="126" spans="6:10" x14ac:dyDescent="0.25">
      <c r="F126" s="199"/>
      <c r="G126" s="78" t="e">
        <f>IFERROR(IF(COUNTA(Tbl_M1[[#This Row],[In-person Visits]:[Subgroup 4]])=0,NA(),SUM(Tbl_M1[[#This Row],[In-person Visits]:[Subgroup 4]])),NA())</f>
        <v>#N/A</v>
      </c>
      <c r="H126" s="17" t="e" cm="1">
        <f t="array" ref="H126">MEDIAN(IF(ISNUMBER(Tbl_M1[All Visits]),Tbl_M1[All Visits]))</f>
        <v>#NUM!</v>
      </c>
      <c r="I126" s="202" t="e">
        <f>IFERROR(Tbl_M1[[#This Row],[All Visits]]/Tbl_M1[[#This Row],[Clinic Hours (or Days)]],NA())</f>
        <v>#N/A</v>
      </c>
      <c r="J126" s="202" t="e" cm="1">
        <f t="array" ref="J126">MEDIAN(IF(ISNUMBER(Tbl_M1[Visits per Hour]),Tbl_M1[Visits per Hour]))</f>
        <v>#NUM!</v>
      </c>
    </row>
    <row r="127" spans="6:10" x14ac:dyDescent="0.25">
      <c r="F127" s="199"/>
      <c r="G127" s="78" t="e">
        <f>IFERROR(IF(COUNTA(Tbl_M1[[#This Row],[In-person Visits]:[Subgroup 4]])=0,NA(),SUM(Tbl_M1[[#This Row],[In-person Visits]:[Subgroup 4]])),NA())</f>
        <v>#N/A</v>
      </c>
      <c r="H127" s="17" t="e" cm="1">
        <f t="array" ref="H127">MEDIAN(IF(ISNUMBER(Tbl_M1[All Visits]),Tbl_M1[All Visits]))</f>
        <v>#NUM!</v>
      </c>
      <c r="I127" s="202" t="e">
        <f>IFERROR(Tbl_M1[[#This Row],[All Visits]]/Tbl_M1[[#This Row],[Clinic Hours (or Days)]],NA())</f>
        <v>#N/A</v>
      </c>
      <c r="J127" s="202" t="e" cm="1">
        <f t="array" ref="J127">MEDIAN(IF(ISNUMBER(Tbl_M1[Visits per Hour]),Tbl_M1[Visits per Hour]))</f>
        <v>#NUM!</v>
      </c>
    </row>
    <row r="128" spans="6:10" x14ac:dyDescent="0.25">
      <c r="F128" s="199"/>
      <c r="G128" s="78" t="e">
        <f>IFERROR(IF(COUNTA(Tbl_M1[[#This Row],[In-person Visits]:[Subgroup 4]])=0,NA(),SUM(Tbl_M1[[#This Row],[In-person Visits]:[Subgroup 4]])),NA())</f>
        <v>#N/A</v>
      </c>
      <c r="H128" s="17" t="e" cm="1">
        <f t="array" ref="H128">MEDIAN(IF(ISNUMBER(Tbl_M1[All Visits]),Tbl_M1[All Visits]))</f>
        <v>#NUM!</v>
      </c>
      <c r="I128" s="202" t="e">
        <f>IFERROR(Tbl_M1[[#This Row],[All Visits]]/Tbl_M1[[#This Row],[Clinic Hours (or Days)]],NA())</f>
        <v>#N/A</v>
      </c>
      <c r="J128" s="202" t="e" cm="1">
        <f t="array" ref="J128">MEDIAN(IF(ISNUMBER(Tbl_M1[Visits per Hour]),Tbl_M1[Visits per Hour]))</f>
        <v>#NUM!</v>
      </c>
    </row>
    <row r="129" spans="6:10" x14ac:dyDescent="0.25">
      <c r="F129" s="199"/>
      <c r="G129" s="78" t="e">
        <f>IFERROR(IF(COUNTA(Tbl_M1[[#This Row],[In-person Visits]:[Subgroup 4]])=0,NA(),SUM(Tbl_M1[[#This Row],[In-person Visits]:[Subgroup 4]])),NA())</f>
        <v>#N/A</v>
      </c>
      <c r="H129" s="17" t="e" cm="1">
        <f t="array" ref="H129">MEDIAN(IF(ISNUMBER(Tbl_M1[All Visits]),Tbl_M1[All Visits]))</f>
        <v>#NUM!</v>
      </c>
      <c r="I129" s="202" t="e">
        <f>IFERROR(Tbl_M1[[#This Row],[All Visits]]/Tbl_M1[[#This Row],[Clinic Hours (or Days)]],NA())</f>
        <v>#N/A</v>
      </c>
      <c r="J129" s="202" t="e" cm="1">
        <f t="array" ref="J129">MEDIAN(IF(ISNUMBER(Tbl_M1[Visits per Hour]),Tbl_M1[Visits per Hour]))</f>
        <v>#NUM!</v>
      </c>
    </row>
    <row r="130" spans="6:10" x14ac:dyDescent="0.25">
      <c r="F130" s="199"/>
      <c r="G130" s="78" t="e">
        <f>IFERROR(IF(COUNTA(Tbl_M1[[#This Row],[In-person Visits]:[Subgroup 4]])=0,NA(),SUM(Tbl_M1[[#This Row],[In-person Visits]:[Subgroup 4]])),NA())</f>
        <v>#N/A</v>
      </c>
      <c r="H130" s="17" t="e" cm="1">
        <f t="array" ref="H130">MEDIAN(IF(ISNUMBER(Tbl_M1[All Visits]),Tbl_M1[All Visits]))</f>
        <v>#NUM!</v>
      </c>
      <c r="I130" s="202" t="e">
        <f>IFERROR(Tbl_M1[[#This Row],[All Visits]]/Tbl_M1[[#This Row],[Clinic Hours (or Days)]],NA())</f>
        <v>#N/A</v>
      </c>
      <c r="J130" s="202" t="e" cm="1">
        <f t="array" ref="J130">MEDIAN(IF(ISNUMBER(Tbl_M1[Visits per Hour]),Tbl_M1[Visits per Hour]))</f>
        <v>#NUM!</v>
      </c>
    </row>
    <row r="131" spans="6:10" x14ac:dyDescent="0.25">
      <c r="F131" s="199"/>
      <c r="G131" s="78" t="e">
        <f>IFERROR(IF(COUNTA(Tbl_M1[[#This Row],[In-person Visits]:[Subgroup 4]])=0,NA(),SUM(Tbl_M1[[#This Row],[In-person Visits]:[Subgroup 4]])),NA())</f>
        <v>#N/A</v>
      </c>
      <c r="H131" s="17" t="e" cm="1">
        <f t="array" ref="H131">MEDIAN(IF(ISNUMBER(Tbl_M1[All Visits]),Tbl_M1[All Visits]))</f>
        <v>#NUM!</v>
      </c>
      <c r="I131" s="202" t="e">
        <f>IFERROR(Tbl_M1[[#This Row],[All Visits]]/Tbl_M1[[#This Row],[Clinic Hours (or Days)]],NA())</f>
        <v>#N/A</v>
      </c>
      <c r="J131" s="202" t="e" cm="1">
        <f t="array" ref="J131">MEDIAN(IF(ISNUMBER(Tbl_M1[Visits per Hour]),Tbl_M1[Visits per Hour]))</f>
        <v>#NUM!</v>
      </c>
    </row>
    <row r="132" spans="6:10" x14ac:dyDescent="0.25">
      <c r="F132" s="199"/>
      <c r="G132" s="78" t="e">
        <f>IFERROR(IF(COUNTA(Tbl_M1[[#This Row],[In-person Visits]:[Subgroup 4]])=0,NA(),SUM(Tbl_M1[[#This Row],[In-person Visits]:[Subgroup 4]])),NA())</f>
        <v>#N/A</v>
      </c>
      <c r="H132" s="17" t="e" cm="1">
        <f t="array" ref="H132">MEDIAN(IF(ISNUMBER(Tbl_M1[All Visits]),Tbl_M1[All Visits]))</f>
        <v>#NUM!</v>
      </c>
      <c r="I132" s="202" t="e">
        <f>IFERROR(Tbl_M1[[#This Row],[All Visits]]/Tbl_M1[[#This Row],[Clinic Hours (or Days)]],NA())</f>
        <v>#N/A</v>
      </c>
      <c r="J132" s="202" t="e" cm="1">
        <f t="array" ref="J132">MEDIAN(IF(ISNUMBER(Tbl_M1[Visits per Hour]),Tbl_M1[Visits per Hour]))</f>
        <v>#NUM!</v>
      </c>
    </row>
    <row r="133" spans="6:10" x14ac:dyDescent="0.25">
      <c r="F133" s="199"/>
      <c r="G133" s="78" t="e">
        <f>IFERROR(IF(COUNTA(Tbl_M1[[#This Row],[In-person Visits]:[Subgroup 4]])=0,NA(),SUM(Tbl_M1[[#This Row],[In-person Visits]:[Subgroup 4]])),NA())</f>
        <v>#N/A</v>
      </c>
      <c r="H133" s="17" t="e" cm="1">
        <f t="array" ref="H133">MEDIAN(IF(ISNUMBER(Tbl_M1[All Visits]),Tbl_M1[All Visits]))</f>
        <v>#NUM!</v>
      </c>
      <c r="I133" s="202" t="e">
        <f>IFERROR(Tbl_M1[[#This Row],[All Visits]]/Tbl_M1[[#This Row],[Clinic Hours (or Days)]],NA())</f>
        <v>#N/A</v>
      </c>
      <c r="J133" s="202" t="e" cm="1">
        <f t="array" ref="J133">MEDIAN(IF(ISNUMBER(Tbl_M1[Visits per Hour]),Tbl_M1[Visits per Hour]))</f>
        <v>#NUM!</v>
      </c>
    </row>
    <row r="134" spans="6:10" x14ac:dyDescent="0.25">
      <c r="F134" s="199"/>
      <c r="G134" s="78" t="e">
        <f>IFERROR(IF(COUNTA(Tbl_M1[[#This Row],[In-person Visits]:[Subgroup 4]])=0,NA(),SUM(Tbl_M1[[#This Row],[In-person Visits]:[Subgroup 4]])),NA())</f>
        <v>#N/A</v>
      </c>
      <c r="H134" s="17" t="e" cm="1">
        <f t="array" ref="H134">MEDIAN(IF(ISNUMBER(Tbl_M1[All Visits]),Tbl_M1[All Visits]))</f>
        <v>#NUM!</v>
      </c>
      <c r="I134" s="202" t="e">
        <f>IFERROR(Tbl_M1[[#This Row],[All Visits]]/Tbl_M1[[#This Row],[Clinic Hours (or Days)]],NA())</f>
        <v>#N/A</v>
      </c>
      <c r="J134" s="202" t="e" cm="1">
        <f t="array" ref="J134">MEDIAN(IF(ISNUMBER(Tbl_M1[Visits per Hour]),Tbl_M1[Visits per Hour]))</f>
        <v>#NUM!</v>
      </c>
    </row>
    <row r="135" spans="6:10" x14ac:dyDescent="0.25">
      <c r="F135" s="199"/>
      <c r="G135" s="78" t="e">
        <f>IFERROR(IF(COUNTA(Tbl_M1[[#This Row],[In-person Visits]:[Subgroup 4]])=0,NA(),SUM(Tbl_M1[[#This Row],[In-person Visits]:[Subgroup 4]])),NA())</f>
        <v>#N/A</v>
      </c>
      <c r="H135" s="17" t="e" cm="1">
        <f t="array" ref="H135">MEDIAN(IF(ISNUMBER(Tbl_M1[All Visits]),Tbl_M1[All Visits]))</f>
        <v>#NUM!</v>
      </c>
      <c r="I135" s="202" t="e">
        <f>IFERROR(Tbl_M1[[#This Row],[All Visits]]/Tbl_M1[[#This Row],[Clinic Hours (or Days)]],NA())</f>
        <v>#N/A</v>
      </c>
      <c r="J135" s="202" t="e" cm="1">
        <f t="array" ref="J135">MEDIAN(IF(ISNUMBER(Tbl_M1[Visits per Hour]),Tbl_M1[Visits per Hour]))</f>
        <v>#NUM!</v>
      </c>
    </row>
    <row r="136" spans="6:10" x14ac:dyDescent="0.25">
      <c r="F136" s="199"/>
      <c r="G136" s="78" t="e">
        <f>IFERROR(IF(COUNTA(Tbl_M1[[#This Row],[In-person Visits]:[Subgroup 4]])=0,NA(),SUM(Tbl_M1[[#This Row],[In-person Visits]:[Subgroup 4]])),NA())</f>
        <v>#N/A</v>
      </c>
      <c r="H136" s="17" t="e" cm="1">
        <f t="array" ref="H136">MEDIAN(IF(ISNUMBER(Tbl_M1[All Visits]),Tbl_M1[All Visits]))</f>
        <v>#NUM!</v>
      </c>
      <c r="I136" s="202" t="e">
        <f>IFERROR(Tbl_M1[[#This Row],[All Visits]]/Tbl_M1[[#This Row],[Clinic Hours (or Days)]],NA())</f>
        <v>#N/A</v>
      </c>
      <c r="J136" s="202" t="e" cm="1">
        <f t="array" ref="J136">MEDIAN(IF(ISNUMBER(Tbl_M1[Visits per Hour]),Tbl_M1[Visits per Hour]))</f>
        <v>#NUM!</v>
      </c>
    </row>
    <row r="137" spans="6:10" x14ac:dyDescent="0.25">
      <c r="F137" s="199"/>
      <c r="G137" s="78" t="e">
        <f>IFERROR(IF(COUNTA(Tbl_M1[[#This Row],[In-person Visits]:[Subgroup 4]])=0,NA(),SUM(Tbl_M1[[#This Row],[In-person Visits]:[Subgroup 4]])),NA())</f>
        <v>#N/A</v>
      </c>
      <c r="H137" s="17" t="e" cm="1">
        <f t="array" ref="H137">MEDIAN(IF(ISNUMBER(Tbl_M1[All Visits]),Tbl_M1[All Visits]))</f>
        <v>#NUM!</v>
      </c>
      <c r="I137" s="202" t="e">
        <f>IFERROR(Tbl_M1[[#This Row],[All Visits]]/Tbl_M1[[#This Row],[Clinic Hours (or Days)]],NA())</f>
        <v>#N/A</v>
      </c>
      <c r="J137" s="202" t="e" cm="1">
        <f t="array" ref="J137">MEDIAN(IF(ISNUMBER(Tbl_M1[Visits per Hour]),Tbl_M1[Visits per Hour]))</f>
        <v>#NUM!</v>
      </c>
    </row>
    <row r="138" spans="6:10" x14ac:dyDescent="0.25">
      <c r="F138" s="199"/>
      <c r="G138" s="78" t="e">
        <f>IFERROR(IF(COUNTA(Tbl_M1[[#This Row],[In-person Visits]:[Subgroup 4]])=0,NA(),SUM(Tbl_M1[[#This Row],[In-person Visits]:[Subgroup 4]])),NA())</f>
        <v>#N/A</v>
      </c>
      <c r="H138" s="17" t="e" cm="1">
        <f t="array" ref="H138">MEDIAN(IF(ISNUMBER(Tbl_M1[All Visits]),Tbl_M1[All Visits]))</f>
        <v>#NUM!</v>
      </c>
      <c r="I138" s="202" t="e">
        <f>IFERROR(Tbl_M1[[#This Row],[All Visits]]/Tbl_M1[[#This Row],[Clinic Hours (or Days)]],NA())</f>
        <v>#N/A</v>
      </c>
      <c r="J138" s="202" t="e" cm="1">
        <f t="array" ref="J138">MEDIAN(IF(ISNUMBER(Tbl_M1[Visits per Hour]),Tbl_M1[Visits per Hour]))</f>
        <v>#NUM!</v>
      </c>
    </row>
    <row r="139" spans="6:10" x14ac:dyDescent="0.25">
      <c r="F139" s="199"/>
      <c r="G139" s="78" t="e">
        <f>IFERROR(IF(COUNTA(Tbl_M1[[#This Row],[In-person Visits]:[Subgroup 4]])=0,NA(),SUM(Tbl_M1[[#This Row],[In-person Visits]:[Subgroup 4]])),NA())</f>
        <v>#N/A</v>
      </c>
      <c r="H139" s="17" t="e" cm="1">
        <f t="array" ref="H139">MEDIAN(IF(ISNUMBER(Tbl_M1[All Visits]),Tbl_M1[All Visits]))</f>
        <v>#NUM!</v>
      </c>
      <c r="I139" s="202" t="e">
        <f>IFERROR(Tbl_M1[[#This Row],[All Visits]]/Tbl_M1[[#This Row],[Clinic Hours (or Days)]],NA())</f>
        <v>#N/A</v>
      </c>
      <c r="J139" s="202" t="e" cm="1">
        <f t="array" ref="J139">MEDIAN(IF(ISNUMBER(Tbl_M1[Visits per Hour]),Tbl_M1[Visits per Hour]))</f>
        <v>#NUM!</v>
      </c>
    </row>
    <row r="140" spans="6:10" x14ac:dyDescent="0.25">
      <c r="F140" s="199"/>
      <c r="G140" s="78" t="e">
        <f>IFERROR(IF(COUNTA(Tbl_M1[[#This Row],[In-person Visits]:[Subgroup 4]])=0,NA(),SUM(Tbl_M1[[#This Row],[In-person Visits]:[Subgroup 4]])),NA())</f>
        <v>#N/A</v>
      </c>
      <c r="H140" s="17" t="e" cm="1">
        <f t="array" ref="H140">MEDIAN(IF(ISNUMBER(Tbl_M1[All Visits]),Tbl_M1[All Visits]))</f>
        <v>#NUM!</v>
      </c>
      <c r="I140" s="202" t="e">
        <f>IFERROR(Tbl_M1[[#This Row],[All Visits]]/Tbl_M1[[#This Row],[Clinic Hours (or Days)]],NA())</f>
        <v>#N/A</v>
      </c>
      <c r="J140" s="202" t="e" cm="1">
        <f t="array" ref="J140">MEDIAN(IF(ISNUMBER(Tbl_M1[Visits per Hour]),Tbl_M1[Visits per Hour]))</f>
        <v>#NUM!</v>
      </c>
    </row>
    <row r="141" spans="6:10" x14ac:dyDescent="0.25">
      <c r="F141" s="199"/>
      <c r="G141" s="78" t="e">
        <f>IFERROR(IF(COUNTA(Tbl_M1[[#This Row],[In-person Visits]:[Subgroup 4]])=0,NA(),SUM(Tbl_M1[[#This Row],[In-person Visits]:[Subgroup 4]])),NA())</f>
        <v>#N/A</v>
      </c>
      <c r="H141" s="17" t="e" cm="1">
        <f t="array" ref="H141">MEDIAN(IF(ISNUMBER(Tbl_M1[All Visits]),Tbl_M1[All Visits]))</f>
        <v>#NUM!</v>
      </c>
      <c r="I141" s="202" t="e">
        <f>IFERROR(Tbl_M1[[#This Row],[All Visits]]/Tbl_M1[[#This Row],[Clinic Hours (or Days)]],NA())</f>
        <v>#N/A</v>
      </c>
      <c r="J141" s="202" t="e" cm="1">
        <f t="array" ref="J141">MEDIAN(IF(ISNUMBER(Tbl_M1[Visits per Hour]),Tbl_M1[Visits per Hour]))</f>
        <v>#NUM!</v>
      </c>
    </row>
    <row r="142" spans="6:10" x14ac:dyDescent="0.25">
      <c r="F142" s="199"/>
      <c r="G142" s="78" t="e">
        <f>IFERROR(IF(COUNTA(Tbl_M1[[#This Row],[In-person Visits]:[Subgroup 4]])=0,NA(),SUM(Tbl_M1[[#This Row],[In-person Visits]:[Subgroup 4]])),NA())</f>
        <v>#N/A</v>
      </c>
      <c r="H142" s="17" t="e" cm="1">
        <f t="array" ref="H142">MEDIAN(IF(ISNUMBER(Tbl_M1[All Visits]),Tbl_M1[All Visits]))</f>
        <v>#NUM!</v>
      </c>
      <c r="I142" s="202" t="e">
        <f>IFERROR(Tbl_M1[[#This Row],[All Visits]]/Tbl_M1[[#This Row],[Clinic Hours (or Days)]],NA())</f>
        <v>#N/A</v>
      </c>
      <c r="J142" s="202" t="e" cm="1">
        <f t="array" ref="J142">MEDIAN(IF(ISNUMBER(Tbl_M1[Visits per Hour]),Tbl_M1[Visits per Hour]))</f>
        <v>#NUM!</v>
      </c>
    </row>
    <row r="143" spans="6:10" x14ac:dyDescent="0.25">
      <c r="F143" s="199"/>
      <c r="G143" s="78" t="e">
        <f>IFERROR(IF(COUNTA(Tbl_M1[[#This Row],[In-person Visits]:[Subgroup 4]])=0,NA(),SUM(Tbl_M1[[#This Row],[In-person Visits]:[Subgroup 4]])),NA())</f>
        <v>#N/A</v>
      </c>
      <c r="H143" s="17" t="e" cm="1">
        <f t="array" ref="H143">MEDIAN(IF(ISNUMBER(Tbl_M1[All Visits]),Tbl_M1[All Visits]))</f>
        <v>#NUM!</v>
      </c>
      <c r="I143" s="202" t="e">
        <f>IFERROR(Tbl_M1[[#This Row],[All Visits]]/Tbl_M1[[#This Row],[Clinic Hours (or Days)]],NA())</f>
        <v>#N/A</v>
      </c>
      <c r="J143" s="202" t="e" cm="1">
        <f t="array" ref="J143">MEDIAN(IF(ISNUMBER(Tbl_M1[Visits per Hour]),Tbl_M1[Visits per Hour]))</f>
        <v>#NUM!</v>
      </c>
    </row>
    <row r="144" spans="6:10" x14ac:dyDescent="0.25">
      <c r="F144" s="199"/>
      <c r="G144" s="78" t="e">
        <f>IFERROR(IF(COUNTA(Tbl_M1[[#This Row],[In-person Visits]:[Subgroup 4]])=0,NA(),SUM(Tbl_M1[[#This Row],[In-person Visits]:[Subgroup 4]])),NA())</f>
        <v>#N/A</v>
      </c>
      <c r="H144" s="17" t="e" cm="1">
        <f t="array" ref="H144">MEDIAN(IF(ISNUMBER(Tbl_M1[All Visits]),Tbl_M1[All Visits]))</f>
        <v>#NUM!</v>
      </c>
      <c r="I144" s="202" t="e">
        <f>IFERROR(Tbl_M1[[#This Row],[All Visits]]/Tbl_M1[[#This Row],[Clinic Hours (or Days)]],NA())</f>
        <v>#N/A</v>
      </c>
      <c r="J144" s="202" t="e" cm="1">
        <f t="array" ref="J144">MEDIAN(IF(ISNUMBER(Tbl_M1[Visits per Hour]),Tbl_M1[Visits per Hour]))</f>
        <v>#NUM!</v>
      </c>
    </row>
    <row r="145" spans="6:10" x14ac:dyDescent="0.25">
      <c r="F145" s="199"/>
      <c r="G145" s="78" t="e">
        <f>IFERROR(IF(COUNTA(Tbl_M1[[#This Row],[In-person Visits]:[Subgroup 4]])=0,NA(),SUM(Tbl_M1[[#This Row],[In-person Visits]:[Subgroup 4]])),NA())</f>
        <v>#N/A</v>
      </c>
      <c r="H145" s="17" t="e" cm="1">
        <f t="array" ref="H145">MEDIAN(IF(ISNUMBER(Tbl_M1[All Visits]),Tbl_M1[All Visits]))</f>
        <v>#NUM!</v>
      </c>
      <c r="I145" s="202" t="e">
        <f>IFERROR(Tbl_M1[[#This Row],[All Visits]]/Tbl_M1[[#This Row],[Clinic Hours (or Days)]],NA())</f>
        <v>#N/A</v>
      </c>
      <c r="J145" s="202" t="e" cm="1">
        <f t="array" ref="J145">MEDIAN(IF(ISNUMBER(Tbl_M1[Visits per Hour]),Tbl_M1[Visits per Hour]))</f>
        <v>#NUM!</v>
      </c>
    </row>
    <row r="146" spans="6:10" x14ac:dyDescent="0.25">
      <c r="F146" s="199"/>
      <c r="G146" s="78" t="e">
        <f>IFERROR(IF(COUNTA(Tbl_M1[[#This Row],[In-person Visits]:[Subgroup 4]])=0,NA(),SUM(Tbl_M1[[#This Row],[In-person Visits]:[Subgroup 4]])),NA())</f>
        <v>#N/A</v>
      </c>
      <c r="H146" s="17" t="e" cm="1">
        <f t="array" ref="H146">MEDIAN(IF(ISNUMBER(Tbl_M1[All Visits]),Tbl_M1[All Visits]))</f>
        <v>#NUM!</v>
      </c>
      <c r="I146" s="202" t="e">
        <f>IFERROR(Tbl_M1[[#This Row],[All Visits]]/Tbl_M1[[#This Row],[Clinic Hours (or Days)]],NA())</f>
        <v>#N/A</v>
      </c>
      <c r="J146" s="202" t="e" cm="1">
        <f t="array" ref="J146">MEDIAN(IF(ISNUMBER(Tbl_M1[Visits per Hour]),Tbl_M1[Visits per Hour]))</f>
        <v>#NUM!</v>
      </c>
    </row>
    <row r="147" spans="6:10" x14ac:dyDescent="0.25">
      <c r="F147" s="199"/>
      <c r="G147" s="78" t="e">
        <f>IFERROR(IF(COUNTA(Tbl_M1[[#This Row],[In-person Visits]:[Subgroup 4]])=0,NA(),SUM(Tbl_M1[[#This Row],[In-person Visits]:[Subgroup 4]])),NA())</f>
        <v>#N/A</v>
      </c>
      <c r="H147" s="17" t="e" cm="1">
        <f t="array" ref="H147">MEDIAN(IF(ISNUMBER(Tbl_M1[All Visits]),Tbl_M1[All Visits]))</f>
        <v>#NUM!</v>
      </c>
      <c r="I147" s="202" t="e">
        <f>IFERROR(Tbl_M1[[#This Row],[All Visits]]/Tbl_M1[[#This Row],[Clinic Hours (or Days)]],NA())</f>
        <v>#N/A</v>
      </c>
      <c r="J147" s="202" t="e" cm="1">
        <f t="array" ref="J147">MEDIAN(IF(ISNUMBER(Tbl_M1[Visits per Hour]),Tbl_M1[Visits per Hour]))</f>
        <v>#NUM!</v>
      </c>
    </row>
    <row r="148" spans="6:10" x14ac:dyDescent="0.25">
      <c r="F148" s="199"/>
      <c r="G148" s="78" t="e">
        <f>IFERROR(IF(COUNTA(Tbl_M1[[#This Row],[In-person Visits]:[Subgroup 4]])=0,NA(),SUM(Tbl_M1[[#This Row],[In-person Visits]:[Subgroup 4]])),NA())</f>
        <v>#N/A</v>
      </c>
      <c r="H148" s="17" t="e" cm="1">
        <f t="array" ref="H148">MEDIAN(IF(ISNUMBER(Tbl_M1[All Visits]),Tbl_M1[All Visits]))</f>
        <v>#NUM!</v>
      </c>
      <c r="I148" s="202" t="e">
        <f>IFERROR(Tbl_M1[[#This Row],[All Visits]]/Tbl_M1[[#This Row],[Clinic Hours (or Days)]],NA())</f>
        <v>#N/A</v>
      </c>
      <c r="J148" s="202" t="e" cm="1">
        <f t="array" ref="J148">MEDIAN(IF(ISNUMBER(Tbl_M1[Visits per Hour]),Tbl_M1[Visits per Hour]))</f>
        <v>#NUM!</v>
      </c>
    </row>
    <row r="149" spans="6:10" x14ac:dyDescent="0.25">
      <c r="F149" s="199"/>
      <c r="G149" s="78" t="e">
        <f>IFERROR(IF(COUNTA(Tbl_M1[[#This Row],[In-person Visits]:[Subgroup 4]])=0,NA(),SUM(Tbl_M1[[#This Row],[In-person Visits]:[Subgroup 4]])),NA())</f>
        <v>#N/A</v>
      </c>
      <c r="H149" s="17" t="e" cm="1">
        <f t="array" ref="H149">MEDIAN(IF(ISNUMBER(Tbl_M1[All Visits]),Tbl_M1[All Visits]))</f>
        <v>#NUM!</v>
      </c>
      <c r="I149" s="202" t="e">
        <f>IFERROR(Tbl_M1[[#This Row],[All Visits]]/Tbl_M1[[#This Row],[Clinic Hours (or Days)]],NA())</f>
        <v>#N/A</v>
      </c>
      <c r="J149" s="202" t="e" cm="1">
        <f t="array" ref="J149">MEDIAN(IF(ISNUMBER(Tbl_M1[Visits per Hour]),Tbl_M1[Visits per Hour]))</f>
        <v>#NUM!</v>
      </c>
    </row>
    <row r="150" spans="6:10" x14ac:dyDescent="0.25">
      <c r="F150" s="199"/>
      <c r="G150" s="78" t="e">
        <f>IFERROR(IF(COUNTA(Tbl_M1[[#This Row],[In-person Visits]:[Subgroup 4]])=0,NA(),SUM(Tbl_M1[[#This Row],[In-person Visits]:[Subgroup 4]])),NA())</f>
        <v>#N/A</v>
      </c>
      <c r="H150" s="17" t="e" cm="1">
        <f t="array" ref="H150">MEDIAN(IF(ISNUMBER(Tbl_M1[All Visits]),Tbl_M1[All Visits]))</f>
        <v>#NUM!</v>
      </c>
      <c r="I150" s="202" t="e">
        <f>IFERROR(Tbl_M1[[#This Row],[All Visits]]/Tbl_M1[[#This Row],[Clinic Hours (or Days)]],NA())</f>
        <v>#N/A</v>
      </c>
      <c r="J150" s="202" t="e" cm="1">
        <f t="array" ref="J150">MEDIAN(IF(ISNUMBER(Tbl_M1[Visits per Hour]),Tbl_M1[Visits per Hour]))</f>
        <v>#NUM!</v>
      </c>
    </row>
    <row r="151" spans="6:10" x14ac:dyDescent="0.25">
      <c r="F151" s="199"/>
      <c r="G151" s="78" t="e">
        <f>IFERROR(IF(COUNTA(Tbl_M1[[#This Row],[In-person Visits]:[Subgroup 4]])=0,NA(),SUM(Tbl_M1[[#This Row],[In-person Visits]:[Subgroup 4]])),NA())</f>
        <v>#N/A</v>
      </c>
      <c r="H151" s="17" t="e" cm="1">
        <f t="array" ref="H151">MEDIAN(IF(ISNUMBER(Tbl_M1[All Visits]),Tbl_M1[All Visits]))</f>
        <v>#NUM!</v>
      </c>
      <c r="I151" s="202" t="e">
        <f>IFERROR(Tbl_M1[[#This Row],[All Visits]]/Tbl_M1[[#This Row],[Clinic Hours (or Days)]],NA())</f>
        <v>#N/A</v>
      </c>
      <c r="J151" s="202" t="e" cm="1">
        <f t="array" ref="J151">MEDIAN(IF(ISNUMBER(Tbl_M1[Visits per Hour]),Tbl_M1[Visits per Hour]))</f>
        <v>#NUM!</v>
      </c>
    </row>
    <row r="152" spans="6:10" x14ac:dyDescent="0.25">
      <c r="F152" s="199"/>
      <c r="G152" s="78" t="e">
        <f>IFERROR(IF(COUNTA(Tbl_M1[[#This Row],[In-person Visits]:[Subgroup 4]])=0,NA(),SUM(Tbl_M1[[#This Row],[In-person Visits]:[Subgroup 4]])),NA())</f>
        <v>#N/A</v>
      </c>
      <c r="H152" s="17" t="e" cm="1">
        <f t="array" ref="H152">MEDIAN(IF(ISNUMBER(Tbl_M1[All Visits]),Tbl_M1[All Visits]))</f>
        <v>#NUM!</v>
      </c>
      <c r="I152" s="202" t="e">
        <f>IFERROR(Tbl_M1[[#This Row],[All Visits]]/Tbl_M1[[#This Row],[Clinic Hours (or Days)]],NA())</f>
        <v>#N/A</v>
      </c>
      <c r="J152" s="202" t="e" cm="1">
        <f t="array" ref="J152">MEDIAN(IF(ISNUMBER(Tbl_M1[Visits per Hour]),Tbl_M1[Visits per Hour]))</f>
        <v>#NUM!</v>
      </c>
    </row>
    <row r="153" spans="6:10" x14ac:dyDescent="0.25">
      <c r="F153" s="199"/>
      <c r="G153" s="78" t="e">
        <f>IFERROR(IF(COUNTA(Tbl_M1[[#This Row],[In-person Visits]:[Subgroup 4]])=0,NA(),SUM(Tbl_M1[[#This Row],[In-person Visits]:[Subgroup 4]])),NA())</f>
        <v>#N/A</v>
      </c>
      <c r="H153" s="17" t="e" cm="1">
        <f t="array" ref="H153">MEDIAN(IF(ISNUMBER(Tbl_M1[All Visits]),Tbl_M1[All Visits]))</f>
        <v>#NUM!</v>
      </c>
      <c r="I153" s="202" t="e">
        <f>IFERROR(Tbl_M1[[#This Row],[All Visits]]/Tbl_M1[[#This Row],[Clinic Hours (or Days)]],NA())</f>
        <v>#N/A</v>
      </c>
      <c r="J153" s="202" t="e" cm="1">
        <f t="array" ref="J153">MEDIAN(IF(ISNUMBER(Tbl_M1[Visits per Hour]),Tbl_M1[Visits per Hour]))</f>
        <v>#NUM!</v>
      </c>
    </row>
    <row r="154" spans="6:10" x14ac:dyDescent="0.25">
      <c r="F154" s="199"/>
      <c r="G154" s="78" t="e">
        <f>IFERROR(IF(COUNTA(Tbl_M1[[#This Row],[In-person Visits]:[Subgroup 4]])=0,NA(),SUM(Tbl_M1[[#This Row],[In-person Visits]:[Subgroup 4]])),NA())</f>
        <v>#N/A</v>
      </c>
      <c r="H154" s="17" t="e" cm="1">
        <f t="array" ref="H154">MEDIAN(IF(ISNUMBER(Tbl_M1[All Visits]),Tbl_M1[All Visits]))</f>
        <v>#NUM!</v>
      </c>
      <c r="I154" s="202" t="e">
        <f>IFERROR(Tbl_M1[[#This Row],[All Visits]]/Tbl_M1[[#This Row],[Clinic Hours (or Days)]],NA())</f>
        <v>#N/A</v>
      </c>
      <c r="J154" s="202" t="e" cm="1">
        <f t="array" ref="J154">MEDIAN(IF(ISNUMBER(Tbl_M1[Visits per Hour]),Tbl_M1[Visits per Hour]))</f>
        <v>#NUM!</v>
      </c>
    </row>
    <row r="155" spans="6:10" x14ac:dyDescent="0.25">
      <c r="F155" s="199"/>
      <c r="G155" s="78" t="e">
        <f>IFERROR(IF(COUNTA(Tbl_M1[[#This Row],[In-person Visits]:[Subgroup 4]])=0,NA(),SUM(Tbl_M1[[#This Row],[In-person Visits]:[Subgroup 4]])),NA())</f>
        <v>#N/A</v>
      </c>
      <c r="H155" s="17" t="e" cm="1">
        <f t="array" ref="H155">MEDIAN(IF(ISNUMBER(Tbl_M1[All Visits]),Tbl_M1[All Visits]))</f>
        <v>#NUM!</v>
      </c>
      <c r="I155" s="202" t="e">
        <f>IFERROR(Tbl_M1[[#This Row],[All Visits]]/Tbl_M1[[#This Row],[Clinic Hours (or Days)]],NA())</f>
        <v>#N/A</v>
      </c>
      <c r="J155" s="202" t="e" cm="1">
        <f t="array" ref="J155">MEDIAN(IF(ISNUMBER(Tbl_M1[Visits per Hour]),Tbl_M1[Visits per Hour]))</f>
        <v>#NUM!</v>
      </c>
    </row>
    <row r="156" spans="6:10" x14ac:dyDescent="0.25">
      <c r="F156" s="199"/>
      <c r="G156" s="78" t="e">
        <f>IFERROR(IF(COUNTA(Tbl_M1[[#This Row],[In-person Visits]:[Subgroup 4]])=0,NA(),SUM(Tbl_M1[[#This Row],[In-person Visits]:[Subgroup 4]])),NA())</f>
        <v>#N/A</v>
      </c>
      <c r="H156" s="17" t="e" cm="1">
        <f t="array" ref="H156">MEDIAN(IF(ISNUMBER(Tbl_M1[All Visits]),Tbl_M1[All Visits]))</f>
        <v>#NUM!</v>
      </c>
      <c r="I156" s="202" t="e">
        <f>IFERROR(Tbl_M1[[#This Row],[All Visits]]/Tbl_M1[[#This Row],[Clinic Hours (or Days)]],NA())</f>
        <v>#N/A</v>
      </c>
      <c r="J156" s="202" t="e" cm="1">
        <f t="array" ref="J156">MEDIAN(IF(ISNUMBER(Tbl_M1[Visits per Hour]),Tbl_M1[Visits per Hour]))</f>
        <v>#NUM!</v>
      </c>
    </row>
    <row r="157" spans="6:10" x14ac:dyDescent="0.25">
      <c r="F157" s="199"/>
      <c r="G157" s="78" t="e">
        <f>IFERROR(IF(COUNTA(Tbl_M1[[#This Row],[In-person Visits]:[Subgroup 4]])=0,NA(),SUM(Tbl_M1[[#This Row],[In-person Visits]:[Subgroup 4]])),NA())</f>
        <v>#N/A</v>
      </c>
      <c r="H157" s="17" t="e" cm="1">
        <f t="array" ref="H157">MEDIAN(IF(ISNUMBER(Tbl_M1[All Visits]),Tbl_M1[All Visits]))</f>
        <v>#NUM!</v>
      </c>
      <c r="I157" s="202" t="e">
        <f>IFERROR(Tbl_M1[[#This Row],[All Visits]]/Tbl_M1[[#This Row],[Clinic Hours (or Days)]],NA())</f>
        <v>#N/A</v>
      </c>
      <c r="J157" s="202" t="e" cm="1">
        <f t="array" ref="J157">MEDIAN(IF(ISNUMBER(Tbl_M1[Visits per Hour]),Tbl_M1[Visits per Hour]))</f>
        <v>#NUM!</v>
      </c>
    </row>
    <row r="158" spans="6:10" x14ac:dyDescent="0.25">
      <c r="F158" s="199"/>
      <c r="G158" s="78" t="e">
        <f>IFERROR(IF(COUNTA(Tbl_M1[[#This Row],[In-person Visits]:[Subgroup 4]])=0,NA(),SUM(Tbl_M1[[#This Row],[In-person Visits]:[Subgroup 4]])),NA())</f>
        <v>#N/A</v>
      </c>
      <c r="H158" s="17" t="e" cm="1">
        <f t="array" ref="H158">MEDIAN(IF(ISNUMBER(Tbl_M1[All Visits]),Tbl_M1[All Visits]))</f>
        <v>#NUM!</v>
      </c>
      <c r="I158" s="202" t="e">
        <f>IFERROR(Tbl_M1[[#This Row],[All Visits]]/Tbl_M1[[#This Row],[Clinic Hours (or Days)]],NA())</f>
        <v>#N/A</v>
      </c>
      <c r="J158" s="202" t="e" cm="1">
        <f t="array" ref="J158">MEDIAN(IF(ISNUMBER(Tbl_M1[Visits per Hour]),Tbl_M1[Visits per Hour]))</f>
        <v>#NUM!</v>
      </c>
    </row>
    <row r="159" spans="6:10" x14ac:dyDescent="0.25">
      <c r="F159" s="199"/>
      <c r="G159" s="78" t="e">
        <f>IFERROR(IF(COUNTA(Tbl_M1[[#This Row],[In-person Visits]:[Subgroup 4]])=0,NA(),SUM(Tbl_M1[[#This Row],[In-person Visits]:[Subgroup 4]])),NA())</f>
        <v>#N/A</v>
      </c>
      <c r="H159" s="17" t="e" cm="1">
        <f t="array" ref="H159">MEDIAN(IF(ISNUMBER(Tbl_M1[All Visits]),Tbl_M1[All Visits]))</f>
        <v>#NUM!</v>
      </c>
      <c r="I159" s="202" t="e">
        <f>IFERROR(Tbl_M1[[#This Row],[All Visits]]/Tbl_M1[[#This Row],[Clinic Hours (or Days)]],NA())</f>
        <v>#N/A</v>
      </c>
      <c r="J159" s="202" t="e" cm="1">
        <f t="array" ref="J159">MEDIAN(IF(ISNUMBER(Tbl_M1[Visits per Hour]),Tbl_M1[Visits per Hour]))</f>
        <v>#NUM!</v>
      </c>
    </row>
    <row r="160" spans="6:10" x14ac:dyDescent="0.25">
      <c r="F160" s="199"/>
      <c r="G160" s="78" t="e">
        <f>IFERROR(IF(COUNTA(Tbl_M1[[#This Row],[In-person Visits]:[Subgroup 4]])=0,NA(),SUM(Tbl_M1[[#This Row],[In-person Visits]:[Subgroup 4]])),NA())</f>
        <v>#N/A</v>
      </c>
      <c r="H160" s="17" t="e" cm="1">
        <f t="array" ref="H160">MEDIAN(IF(ISNUMBER(Tbl_M1[All Visits]),Tbl_M1[All Visits]))</f>
        <v>#NUM!</v>
      </c>
      <c r="I160" s="202" t="e">
        <f>IFERROR(Tbl_M1[[#This Row],[All Visits]]/Tbl_M1[[#This Row],[Clinic Hours (or Days)]],NA())</f>
        <v>#N/A</v>
      </c>
      <c r="J160" s="202" t="e" cm="1">
        <f t="array" ref="J160">MEDIAN(IF(ISNUMBER(Tbl_M1[Visits per Hour]),Tbl_M1[Visits per Hour]))</f>
        <v>#NUM!</v>
      </c>
    </row>
    <row r="161" spans="6:10" x14ac:dyDescent="0.25">
      <c r="F161" s="199"/>
      <c r="G161" s="78" t="e">
        <f>IFERROR(IF(COUNTA(Tbl_M1[[#This Row],[In-person Visits]:[Subgroup 4]])=0,NA(),SUM(Tbl_M1[[#This Row],[In-person Visits]:[Subgroup 4]])),NA())</f>
        <v>#N/A</v>
      </c>
      <c r="H161" s="17" t="e" cm="1">
        <f t="array" ref="H161">MEDIAN(IF(ISNUMBER(Tbl_M1[All Visits]),Tbl_M1[All Visits]))</f>
        <v>#NUM!</v>
      </c>
      <c r="I161" s="202" t="e">
        <f>IFERROR(Tbl_M1[[#This Row],[All Visits]]/Tbl_M1[[#This Row],[Clinic Hours (or Days)]],NA())</f>
        <v>#N/A</v>
      </c>
      <c r="J161" s="202" t="e" cm="1">
        <f t="array" ref="J161">MEDIAN(IF(ISNUMBER(Tbl_M1[Visits per Hour]),Tbl_M1[Visits per Hour]))</f>
        <v>#NUM!</v>
      </c>
    </row>
    <row r="162" spans="6:10" x14ac:dyDescent="0.25">
      <c r="F162" s="199"/>
      <c r="G162" s="78" t="e">
        <f>IFERROR(IF(COUNTA(Tbl_M1[[#This Row],[In-person Visits]:[Subgroup 4]])=0,NA(),SUM(Tbl_M1[[#This Row],[In-person Visits]:[Subgroup 4]])),NA())</f>
        <v>#N/A</v>
      </c>
      <c r="H162" s="17" t="e" cm="1">
        <f t="array" ref="H162">MEDIAN(IF(ISNUMBER(Tbl_M1[All Visits]),Tbl_M1[All Visits]))</f>
        <v>#NUM!</v>
      </c>
      <c r="I162" s="202" t="e">
        <f>IFERROR(Tbl_M1[[#This Row],[All Visits]]/Tbl_M1[[#This Row],[Clinic Hours (or Days)]],NA())</f>
        <v>#N/A</v>
      </c>
      <c r="J162" s="202" t="e" cm="1">
        <f t="array" ref="J162">MEDIAN(IF(ISNUMBER(Tbl_M1[Visits per Hour]),Tbl_M1[Visits per Hour]))</f>
        <v>#NUM!</v>
      </c>
    </row>
    <row r="163" spans="6:10" x14ac:dyDescent="0.25">
      <c r="F163" s="199"/>
      <c r="G163" s="78" t="e">
        <f>IFERROR(IF(COUNTA(Tbl_M1[[#This Row],[In-person Visits]:[Subgroup 4]])=0,NA(),SUM(Tbl_M1[[#This Row],[In-person Visits]:[Subgroup 4]])),NA())</f>
        <v>#N/A</v>
      </c>
      <c r="H163" s="17" t="e" cm="1">
        <f t="array" ref="H163">MEDIAN(IF(ISNUMBER(Tbl_M1[All Visits]),Tbl_M1[All Visits]))</f>
        <v>#NUM!</v>
      </c>
      <c r="I163" s="202" t="e">
        <f>IFERROR(Tbl_M1[[#This Row],[All Visits]]/Tbl_M1[[#This Row],[Clinic Hours (or Days)]],NA())</f>
        <v>#N/A</v>
      </c>
      <c r="J163" s="202" t="e" cm="1">
        <f t="array" ref="J163">MEDIAN(IF(ISNUMBER(Tbl_M1[Visits per Hour]),Tbl_M1[Visits per Hour]))</f>
        <v>#NUM!</v>
      </c>
    </row>
    <row r="164" spans="6:10" x14ac:dyDescent="0.25">
      <c r="F164" s="199"/>
      <c r="G164" s="78" t="e">
        <f>IFERROR(IF(COUNTA(Tbl_M1[[#This Row],[In-person Visits]:[Subgroup 4]])=0,NA(),SUM(Tbl_M1[[#This Row],[In-person Visits]:[Subgroup 4]])),NA())</f>
        <v>#N/A</v>
      </c>
      <c r="H164" s="17" t="e" cm="1">
        <f t="array" ref="H164">MEDIAN(IF(ISNUMBER(Tbl_M1[All Visits]),Tbl_M1[All Visits]))</f>
        <v>#NUM!</v>
      </c>
      <c r="I164" s="202" t="e">
        <f>IFERROR(Tbl_M1[[#This Row],[All Visits]]/Tbl_M1[[#This Row],[Clinic Hours (or Days)]],NA())</f>
        <v>#N/A</v>
      </c>
      <c r="J164" s="202" t="e" cm="1">
        <f t="array" ref="J164">MEDIAN(IF(ISNUMBER(Tbl_M1[Visits per Hour]),Tbl_M1[Visits per Hour]))</f>
        <v>#NUM!</v>
      </c>
    </row>
    <row r="165" spans="6:10" x14ac:dyDescent="0.25">
      <c r="F165" s="199"/>
      <c r="G165" s="78" t="e">
        <f>IFERROR(IF(COUNTA(Tbl_M1[[#This Row],[In-person Visits]:[Subgroup 4]])=0,NA(),SUM(Tbl_M1[[#This Row],[In-person Visits]:[Subgroup 4]])),NA())</f>
        <v>#N/A</v>
      </c>
      <c r="H165" s="17" t="e" cm="1">
        <f t="array" ref="H165">MEDIAN(IF(ISNUMBER(Tbl_M1[All Visits]),Tbl_M1[All Visits]))</f>
        <v>#NUM!</v>
      </c>
      <c r="I165" s="202" t="e">
        <f>IFERROR(Tbl_M1[[#This Row],[All Visits]]/Tbl_M1[[#This Row],[Clinic Hours (or Days)]],NA())</f>
        <v>#N/A</v>
      </c>
      <c r="J165" s="202" t="e" cm="1">
        <f t="array" ref="J165">MEDIAN(IF(ISNUMBER(Tbl_M1[Visits per Hour]),Tbl_M1[Visits per Hour]))</f>
        <v>#NUM!</v>
      </c>
    </row>
    <row r="166" spans="6:10" x14ac:dyDescent="0.25">
      <c r="F166" s="199"/>
      <c r="G166" s="78" t="e">
        <f>IFERROR(IF(COUNTA(Tbl_M1[[#This Row],[In-person Visits]:[Subgroup 4]])=0,NA(),SUM(Tbl_M1[[#This Row],[In-person Visits]:[Subgroup 4]])),NA())</f>
        <v>#N/A</v>
      </c>
      <c r="H166" s="17" t="e" cm="1">
        <f t="array" ref="H166">MEDIAN(IF(ISNUMBER(Tbl_M1[All Visits]),Tbl_M1[All Visits]))</f>
        <v>#NUM!</v>
      </c>
      <c r="I166" s="202" t="e">
        <f>IFERROR(Tbl_M1[[#This Row],[All Visits]]/Tbl_M1[[#This Row],[Clinic Hours (or Days)]],NA())</f>
        <v>#N/A</v>
      </c>
      <c r="J166" s="202" t="e" cm="1">
        <f t="array" ref="J166">MEDIAN(IF(ISNUMBER(Tbl_M1[Visits per Hour]),Tbl_M1[Visits per Hour]))</f>
        <v>#NUM!</v>
      </c>
    </row>
    <row r="167" spans="6:10" x14ac:dyDescent="0.25">
      <c r="F167" s="199"/>
      <c r="G167" s="78" t="e">
        <f>IFERROR(IF(COUNTA(Tbl_M1[[#This Row],[In-person Visits]:[Subgroup 4]])=0,NA(),SUM(Tbl_M1[[#This Row],[In-person Visits]:[Subgroup 4]])),NA())</f>
        <v>#N/A</v>
      </c>
      <c r="H167" s="17" t="e" cm="1">
        <f t="array" ref="H167">MEDIAN(IF(ISNUMBER(Tbl_M1[All Visits]),Tbl_M1[All Visits]))</f>
        <v>#NUM!</v>
      </c>
      <c r="I167" s="202" t="e">
        <f>IFERROR(Tbl_M1[[#This Row],[All Visits]]/Tbl_M1[[#This Row],[Clinic Hours (or Days)]],NA())</f>
        <v>#N/A</v>
      </c>
      <c r="J167" s="202" t="e" cm="1">
        <f t="array" ref="J167">MEDIAN(IF(ISNUMBER(Tbl_M1[Visits per Hour]),Tbl_M1[Visits per Hour]))</f>
        <v>#NUM!</v>
      </c>
    </row>
    <row r="168" spans="6:10" x14ac:dyDescent="0.25">
      <c r="F168" s="199"/>
      <c r="G168" s="78" t="e">
        <f>IFERROR(IF(COUNTA(Tbl_M1[[#This Row],[In-person Visits]:[Subgroup 4]])=0,NA(),SUM(Tbl_M1[[#This Row],[In-person Visits]:[Subgroup 4]])),NA())</f>
        <v>#N/A</v>
      </c>
      <c r="H168" s="17" t="e" cm="1">
        <f t="array" ref="H168">MEDIAN(IF(ISNUMBER(Tbl_M1[All Visits]),Tbl_M1[All Visits]))</f>
        <v>#NUM!</v>
      </c>
      <c r="I168" s="202" t="e">
        <f>IFERROR(Tbl_M1[[#This Row],[All Visits]]/Tbl_M1[[#This Row],[Clinic Hours (or Days)]],NA())</f>
        <v>#N/A</v>
      </c>
      <c r="J168" s="202" t="e" cm="1">
        <f t="array" ref="J168">MEDIAN(IF(ISNUMBER(Tbl_M1[Visits per Hour]),Tbl_M1[Visits per Hour]))</f>
        <v>#NUM!</v>
      </c>
    </row>
    <row r="169" spans="6:10" x14ac:dyDescent="0.25">
      <c r="F169" s="199"/>
      <c r="G169" s="78" t="e">
        <f>IFERROR(IF(COUNTA(Tbl_M1[[#This Row],[In-person Visits]:[Subgroup 4]])=0,NA(),SUM(Tbl_M1[[#This Row],[In-person Visits]:[Subgroup 4]])),NA())</f>
        <v>#N/A</v>
      </c>
      <c r="H169" s="17" t="e" cm="1">
        <f t="array" ref="H169">MEDIAN(IF(ISNUMBER(Tbl_M1[All Visits]),Tbl_M1[All Visits]))</f>
        <v>#NUM!</v>
      </c>
      <c r="I169" s="202" t="e">
        <f>IFERROR(Tbl_M1[[#This Row],[All Visits]]/Tbl_M1[[#This Row],[Clinic Hours (or Days)]],NA())</f>
        <v>#N/A</v>
      </c>
      <c r="J169" s="202" t="e" cm="1">
        <f t="array" ref="J169">MEDIAN(IF(ISNUMBER(Tbl_M1[Visits per Hour]),Tbl_M1[Visits per Hour]))</f>
        <v>#NUM!</v>
      </c>
    </row>
    <row r="170" spans="6:10" x14ac:dyDescent="0.25">
      <c r="F170" s="199"/>
      <c r="G170" s="78" t="e">
        <f>IFERROR(IF(COUNTA(Tbl_M1[[#This Row],[In-person Visits]:[Subgroup 4]])=0,NA(),SUM(Tbl_M1[[#This Row],[In-person Visits]:[Subgroup 4]])),NA())</f>
        <v>#N/A</v>
      </c>
      <c r="H170" s="17" t="e" cm="1">
        <f t="array" ref="H170">MEDIAN(IF(ISNUMBER(Tbl_M1[All Visits]),Tbl_M1[All Visits]))</f>
        <v>#NUM!</v>
      </c>
      <c r="I170" s="202" t="e">
        <f>IFERROR(Tbl_M1[[#This Row],[All Visits]]/Tbl_M1[[#This Row],[Clinic Hours (or Days)]],NA())</f>
        <v>#N/A</v>
      </c>
      <c r="J170" s="202" t="e" cm="1">
        <f t="array" ref="J170">MEDIAN(IF(ISNUMBER(Tbl_M1[Visits per Hour]),Tbl_M1[Visits per Hour]))</f>
        <v>#NUM!</v>
      </c>
    </row>
    <row r="171" spans="6:10" x14ac:dyDescent="0.25">
      <c r="F171" s="199"/>
      <c r="G171" s="78" t="e">
        <f>IFERROR(IF(COUNTA(Tbl_M1[[#This Row],[In-person Visits]:[Subgroup 4]])=0,NA(),SUM(Tbl_M1[[#This Row],[In-person Visits]:[Subgroup 4]])),NA())</f>
        <v>#N/A</v>
      </c>
      <c r="H171" s="17" t="e" cm="1">
        <f t="array" ref="H171">MEDIAN(IF(ISNUMBER(Tbl_M1[All Visits]),Tbl_M1[All Visits]))</f>
        <v>#NUM!</v>
      </c>
      <c r="I171" s="202" t="e">
        <f>IFERROR(Tbl_M1[[#This Row],[All Visits]]/Tbl_M1[[#This Row],[Clinic Hours (or Days)]],NA())</f>
        <v>#N/A</v>
      </c>
      <c r="J171" s="202" t="e" cm="1">
        <f t="array" ref="J171">MEDIAN(IF(ISNUMBER(Tbl_M1[Visits per Hour]),Tbl_M1[Visits per Hour]))</f>
        <v>#NUM!</v>
      </c>
    </row>
    <row r="172" spans="6:10" x14ac:dyDescent="0.25">
      <c r="F172" s="199"/>
      <c r="G172" s="78" t="e">
        <f>IFERROR(IF(COUNTA(Tbl_M1[[#This Row],[In-person Visits]:[Subgroup 4]])=0,NA(),SUM(Tbl_M1[[#This Row],[In-person Visits]:[Subgroup 4]])),NA())</f>
        <v>#N/A</v>
      </c>
      <c r="H172" s="17" t="e" cm="1">
        <f t="array" ref="H172">MEDIAN(IF(ISNUMBER(Tbl_M1[All Visits]),Tbl_M1[All Visits]))</f>
        <v>#NUM!</v>
      </c>
      <c r="I172" s="202" t="e">
        <f>IFERROR(Tbl_M1[[#This Row],[All Visits]]/Tbl_M1[[#This Row],[Clinic Hours (or Days)]],NA())</f>
        <v>#N/A</v>
      </c>
      <c r="J172" s="202" t="e" cm="1">
        <f t="array" ref="J172">MEDIAN(IF(ISNUMBER(Tbl_M1[Visits per Hour]),Tbl_M1[Visits per Hour]))</f>
        <v>#NUM!</v>
      </c>
    </row>
    <row r="173" spans="6:10" x14ac:dyDescent="0.25">
      <c r="F173" s="199"/>
      <c r="G173" s="78" t="e">
        <f>IFERROR(IF(COUNTA(Tbl_M1[[#This Row],[In-person Visits]:[Subgroup 4]])=0,NA(),SUM(Tbl_M1[[#This Row],[In-person Visits]:[Subgroup 4]])),NA())</f>
        <v>#N/A</v>
      </c>
      <c r="H173" s="17" t="e" cm="1">
        <f t="array" ref="H173">MEDIAN(IF(ISNUMBER(Tbl_M1[All Visits]),Tbl_M1[All Visits]))</f>
        <v>#NUM!</v>
      </c>
      <c r="I173" s="202" t="e">
        <f>IFERROR(Tbl_M1[[#This Row],[All Visits]]/Tbl_M1[[#This Row],[Clinic Hours (or Days)]],NA())</f>
        <v>#N/A</v>
      </c>
      <c r="J173" s="202" t="e" cm="1">
        <f t="array" ref="J173">MEDIAN(IF(ISNUMBER(Tbl_M1[Visits per Hour]),Tbl_M1[Visits per Hour]))</f>
        <v>#NUM!</v>
      </c>
    </row>
    <row r="174" spans="6:10" x14ac:dyDescent="0.25">
      <c r="F174" s="199"/>
      <c r="G174" s="78" t="e">
        <f>IFERROR(IF(COUNTA(Tbl_M1[[#This Row],[In-person Visits]:[Subgroup 4]])=0,NA(),SUM(Tbl_M1[[#This Row],[In-person Visits]:[Subgroup 4]])),NA())</f>
        <v>#N/A</v>
      </c>
      <c r="H174" s="17" t="e" cm="1">
        <f t="array" ref="H174">MEDIAN(IF(ISNUMBER(Tbl_M1[All Visits]),Tbl_M1[All Visits]))</f>
        <v>#NUM!</v>
      </c>
      <c r="I174" s="202" t="e">
        <f>IFERROR(Tbl_M1[[#This Row],[All Visits]]/Tbl_M1[[#This Row],[Clinic Hours (or Days)]],NA())</f>
        <v>#N/A</v>
      </c>
      <c r="J174" s="202" t="e" cm="1">
        <f t="array" ref="J174">MEDIAN(IF(ISNUMBER(Tbl_M1[Visits per Hour]),Tbl_M1[Visits per Hour]))</f>
        <v>#NUM!</v>
      </c>
    </row>
    <row r="175" spans="6:10" x14ac:dyDescent="0.25">
      <c r="F175" s="199"/>
      <c r="G175" s="78" t="e">
        <f>IFERROR(IF(COUNTA(Tbl_M1[[#This Row],[In-person Visits]:[Subgroup 4]])=0,NA(),SUM(Tbl_M1[[#This Row],[In-person Visits]:[Subgroup 4]])),NA())</f>
        <v>#N/A</v>
      </c>
      <c r="H175" s="17" t="e" cm="1">
        <f t="array" ref="H175">MEDIAN(IF(ISNUMBER(Tbl_M1[All Visits]),Tbl_M1[All Visits]))</f>
        <v>#NUM!</v>
      </c>
      <c r="I175" s="202" t="e">
        <f>IFERROR(Tbl_M1[[#This Row],[All Visits]]/Tbl_M1[[#This Row],[Clinic Hours (or Days)]],NA())</f>
        <v>#N/A</v>
      </c>
      <c r="J175" s="202" t="e" cm="1">
        <f t="array" ref="J175">MEDIAN(IF(ISNUMBER(Tbl_M1[Visits per Hour]),Tbl_M1[Visits per Hour]))</f>
        <v>#NUM!</v>
      </c>
    </row>
    <row r="176" spans="6:10" x14ac:dyDescent="0.25">
      <c r="F176" s="199"/>
      <c r="G176" s="78" t="e">
        <f>IFERROR(IF(COUNTA(Tbl_M1[[#This Row],[In-person Visits]:[Subgroup 4]])=0,NA(),SUM(Tbl_M1[[#This Row],[In-person Visits]:[Subgroup 4]])),NA())</f>
        <v>#N/A</v>
      </c>
      <c r="H176" s="17" t="e" cm="1">
        <f t="array" ref="H176">MEDIAN(IF(ISNUMBER(Tbl_M1[All Visits]),Tbl_M1[All Visits]))</f>
        <v>#NUM!</v>
      </c>
      <c r="I176" s="202" t="e">
        <f>IFERROR(Tbl_M1[[#This Row],[All Visits]]/Tbl_M1[[#This Row],[Clinic Hours (or Days)]],NA())</f>
        <v>#N/A</v>
      </c>
      <c r="J176" s="202" t="e" cm="1">
        <f t="array" ref="J176">MEDIAN(IF(ISNUMBER(Tbl_M1[Visits per Hour]),Tbl_M1[Visits per Hour]))</f>
        <v>#NUM!</v>
      </c>
    </row>
    <row r="177" spans="6:10" x14ac:dyDescent="0.25">
      <c r="F177" s="199"/>
      <c r="G177" s="78" t="e">
        <f>IFERROR(IF(COUNTA(Tbl_M1[[#This Row],[In-person Visits]:[Subgroup 4]])=0,NA(),SUM(Tbl_M1[[#This Row],[In-person Visits]:[Subgroup 4]])),NA())</f>
        <v>#N/A</v>
      </c>
      <c r="H177" s="17" t="e" cm="1">
        <f t="array" ref="H177">MEDIAN(IF(ISNUMBER(Tbl_M1[All Visits]),Tbl_M1[All Visits]))</f>
        <v>#NUM!</v>
      </c>
      <c r="I177" s="202" t="e">
        <f>IFERROR(Tbl_M1[[#This Row],[All Visits]]/Tbl_M1[[#This Row],[Clinic Hours (or Days)]],NA())</f>
        <v>#N/A</v>
      </c>
      <c r="J177" s="202" t="e" cm="1">
        <f t="array" ref="J177">MEDIAN(IF(ISNUMBER(Tbl_M1[Visits per Hour]),Tbl_M1[Visits per Hour]))</f>
        <v>#NUM!</v>
      </c>
    </row>
    <row r="178" spans="6:10" x14ac:dyDescent="0.25">
      <c r="F178" s="199"/>
      <c r="G178" s="78" t="e">
        <f>IFERROR(IF(COUNTA(Tbl_M1[[#This Row],[In-person Visits]:[Subgroup 4]])=0,NA(),SUM(Tbl_M1[[#This Row],[In-person Visits]:[Subgroup 4]])),NA())</f>
        <v>#N/A</v>
      </c>
      <c r="H178" s="17" t="e" cm="1">
        <f t="array" ref="H178">MEDIAN(IF(ISNUMBER(Tbl_M1[All Visits]),Tbl_M1[All Visits]))</f>
        <v>#NUM!</v>
      </c>
      <c r="I178" s="202" t="e">
        <f>IFERROR(Tbl_M1[[#This Row],[All Visits]]/Tbl_M1[[#This Row],[Clinic Hours (or Days)]],NA())</f>
        <v>#N/A</v>
      </c>
      <c r="J178" s="202" t="e" cm="1">
        <f t="array" ref="J178">MEDIAN(IF(ISNUMBER(Tbl_M1[Visits per Hour]),Tbl_M1[Visits per Hour]))</f>
        <v>#NUM!</v>
      </c>
    </row>
    <row r="179" spans="6:10" x14ac:dyDescent="0.25">
      <c r="F179" s="199"/>
      <c r="G179" s="78" t="e">
        <f>IFERROR(IF(COUNTA(Tbl_M1[[#This Row],[In-person Visits]:[Subgroup 4]])=0,NA(),SUM(Tbl_M1[[#This Row],[In-person Visits]:[Subgroup 4]])),NA())</f>
        <v>#N/A</v>
      </c>
      <c r="H179" s="17" t="e" cm="1">
        <f t="array" ref="H179">MEDIAN(IF(ISNUMBER(Tbl_M1[All Visits]),Tbl_M1[All Visits]))</f>
        <v>#NUM!</v>
      </c>
      <c r="I179" s="202" t="e">
        <f>IFERROR(Tbl_M1[[#This Row],[All Visits]]/Tbl_M1[[#This Row],[Clinic Hours (or Days)]],NA())</f>
        <v>#N/A</v>
      </c>
      <c r="J179" s="202" t="e" cm="1">
        <f t="array" ref="J179">MEDIAN(IF(ISNUMBER(Tbl_M1[Visits per Hour]),Tbl_M1[Visits per Hour]))</f>
        <v>#NUM!</v>
      </c>
    </row>
    <row r="180" spans="6:10" x14ac:dyDescent="0.25">
      <c r="F180" s="199"/>
      <c r="G180" s="78" t="e">
        <f>IFERROR(IF(COUNTA(Tbl_M1[[#This Row],[In-person Visits]:[Subgroup 4]])=0,NA(),SUM(Tbl_M1[[#This Row],[In-person Visits]:[Subgroup 4]])),NA())</f>
        <v>#N/A</v>
      </c>
      <c r="H180" s="17" t="e" cm="1">
        <f t="array" ref="H180">MEDIAN(IF(ISNUMBER(Tbl_M1[All Visits]),Tbl_M1[All Visits]))</f>
        <v>#NUM!</v>
      </c>
      <c r="I180" s="202" t="e">
        <f>IFERROR(Tbl_M1[[#This Row],[All Visits]]/Tbl_M1[[#This Row],[Clinic Hours (or Days)]],NA())</f>
        <v>#N/A</v>
      </c>
      <c r="J180" s="202" t="e" cm="1">
        <f t="array" ref="J180">MEDIAN(IF(ISNUMBER(Tbl_M1[Visits per Hour]),Tbl_M1[Visits per Hour]))</f>
        <v>#NUM!</v>
      </c>
    </row>
    <row r="181" spans="6:10" x14ac:dyDescent="0.25">
      <c r="F181" s="199"/>
      <c r="G181" s="78" t="e">
        <f>IFERROR(IF(COUNTA(Tbl_M1[[#This Row],[In-person Visits]:[Subgroup 4]])=0,NA(),SUM(Tbl_M1[[#This Row],[In-person Visits]:[Subgroup 4]])),NA())</f>
        <v>#N/A</v>
      </c>
      <c r="H181" s="17" t="e" cm="1">
        <f t="array" ref="H181">MEDIAN(IF(ISNUMBER(Tbl_M1[All Visits]),Tbl_M1[All Visits]))</f>
        <v>#NUM!</v>
      </c>
      <c r="I181" s="202" t="e">
        <f>IFERROR(Tbl_M1[[#This Row],[All Visits]]/Tbl_M1[[#This Row],[Clinic Hours (or Days)]],NA())</f>
        <v>#N/A</v>
      </c>
      <c r="J181" s="202" t="e" cm="1">
        <f t="array" ref="J181">MEDIAN(IF(ISNUMBER(Tbl_M1[Visits per Hour]),Tbl_M1[Visits per Hour]))</f>
        <v>#NUM!</v>
      </c>
    </row>
    <row r="182" spans="6:10" x14ac:dyDescent="0.25">
      <c r="F182" s="199"/>
      <c r="G182" s="78" t="e">
        <f>IFERROR(IF(COUNTA(Tbl_M1[[#This Row],[In-person Visits]:[Subgroup 4]])=0,NA(),SUM(Tbl_M1[[#This Row],[In-person Visits]:[Subgroup 4]])),NA())</f>
        <v>#N/A</v>
      </c>
      <c r="H182" s="17" t="e" cm="1">
        <f t="array" ref="H182">MEDIAN(IF(ISNUMBER(Tbl_M1[All Visits]),Tbl_M1[All Visits]))</f>
        <v>#NUM!</v>
      </c>
      <c r="I182" s="202" t="e">
        <f>IFERROR(Tbl_M1[[#This Row],[All Visits]]/Tbl_M1[[#This Row],[Clinic Hours (or Days)]],NA())</f>
        <v>#N/A</v>
      </c>
      <c r="J182" s="202" t="e" cm="1">
        <f t="array" ref="J182">MEDIAN(IF(ISNUMBER(Tbl_M1[Visits per Hour]),Tbl_M1[Visits per Hour]))</f>
        <v>#NUM!</v>
      </c>
    </row>
    <row r="183" spans="6:10" x14ac:dyDescent="0.25">
      <c r="F183" s="199"/>
      <c r="G183" s="78" t="e">
        <f>IFERROR(IF(COUNTA(Tbl_M1[[#This Row],[In-person Visits]:[Subgroup 4]])=0,NA(),SUM(Tbl_M1[[#This Row],[In-person Visits]:[Subgroup 4]])),NA())</f>
        <v>#N/A</v>
      </c>
      <c r="H183" s="17" t="e" cm="1">
        <f t="array" ref="H183">MEDIAN(IF(ISNUMBER(Tbl_M1[All Visits]),Tbl_M1[All Visits]))</f>
        <v>#NUM!</v>
      </c>
      <c r="I183" s="202" t="e">
        <f>IFERROR(Tbl_M1[[#This Row],[All Visits]]/Tbl_M1[[#This Row],[Clinic Hours (or Days)]],NA())</f>
        <v>#N/A</v>
      </c>
      <c r="J183" s="202" t="e" cm="1">
        <f t="array" ref="J183">MEDIAN(IF(ISNUMBER(Tbl_M1[Visits per Hour]),Tbl_M1[Visits per Hour]))</f>
        <v>#NUM!</v>
      </c>
    </row>
    <row r="184" spans="6:10" x14ac:dyDescent="0.25">
      <c r="F184" s="199"/>
      <c r="G184" s="78" t="e">
        <f>IFERROR(IF(COUNTA(Tbl_M1[[#This Row],[In-person Visits]:[Subgroup 4]])=0,NA(),SUM(Tbl_M1[[#This Row],[In-person Visits]:[Subgroup 4]])),NA())</f>
        <v>#N/A</v>
      </c>
      <c r="H184" s="17" t="e" cm="1">
        <f t="array" ref="H184">MEDIAN(IF(ISNUMBER(Tbl_M1[All Visits]),Tbl_M1[All Visits]))</f>
        <v>#NUM!</v>
      </c>
      <c r="I184" s="202" t="e">
        <f>IFERROR(Tbl_M1[[#This Row],[All Visits]]/Tbl_M1[[#This Row],[Clinic Hours (or Days)]],NA())</f>
        <v>#N/A</v>
      </c>
      <c r="J184" s="202" t="e" cm="1">
        <f t="array" ref="J184">MEDIAN(IF(ISNUMBER(Tbl_M1[Visits per Hour]),Tbl_M1[Visits per Hour]))</f>
        <v>#NUM!</v>
      </c>
    </row>
    <row r="185" spans="6:10" x14ac:dyDescent="0.25">
      <c r="F185" s="199"/>
      <c r="G185" s="78" t="e">
        <f>IFERROR(IF(COUNTA(Tbl_M1[[#This Row],[In-person Visits]:[Subgroup 4]])=0,NA(),SUM(Tbl_M1[[#This Row],[In-person Visits]:[Subgroup 4]])),NA())</f>
        <v>#N/A</v>
      </c>
      <c r="H185" s="17" t="e" cm="1">
        <f t="array" ref="H185">MEDIAN(IF(ISNUMBER(Tbl_M1[All Visits]),Tbl_M1[All Visits]))</f>
        <v>#NUM!</v>
      </c>
      <c r="I185" s="202" t="e">
        <f>IFERROR(Tbl_M1[[#This Row],[All Visits]]/Tbl_M1[[#This Row],[Clinic Hours (or Days)]],NA())</f>
        <v>#N/A</v>
      </c>
      <c r="J185" s="202" t="e" cm="1">
        <f t="array" ref="J185">MEDIAN(IF(ISNUMBER(Tbl_M1[Visits per Hour]),Tbl_M1[Visits per Hour]))</f>
        <v>#NUM!</v>
      </c>
    </row>
    <row r="186" spans="6:10" x14ac:dyDescent="0.25">
      <c r="F186" s="199"/>
      <c r="G186" s="78" t="e">
        <f>IFERROR(IF(COUNTA(Tbl_M1[[#This Row],[In-person Visits]:[Subgroup 4]])=0,NA(),SUM(Tbl_M1[[#This Row],[In-person Visits]:[Subgroup 4]])),NA())</f>
        <v>#N/A</v>
      </c>
      <c r="H186" s="17" t="e" cm="1">
        <f t="array" ref="H186">MEDIAN(IF(ISNUMBER(Tbl_M1[All Visits]),Tbl_M1[All Visits]))</f>
        <v>#NUM!</v>
      </c>
      <c r="I186" s="202" t="e">
        <f>IFERROR(Tbl_M1[[#This Row],[All Visits]]/Tbl_M1[[#This Row],[Clinic Hours (or Days)]],NA())</f>
        <v>#N/A</v>
      </c>
      <c r="J186" s="202" t="e" cm="1">
        <f t="array" ref="J186">MEDIAN(IF(ISNUMBER(Tbl_M1[Visits per Hour]),Tbl_M1[Visits per Hour]))</f>
        <v>#NUM!</v>
      </c>
    </row>
    <row r="187" spans="6:10" x14ac:dyDescent="0.25">
      <c r="F187" s="199"/>
      <c r="G187" s="78" t="e">
        <f>IFERROR(IF(COUNTA(Tbl_M1[[#This Row],[In-person Visits]:[Subgroup 4]])=0,NA(),SUM(Tbl_M1[[#This Row],[In-person Visits]:[Subgroup 4]])),NA())</f>
        <v>#N/A</v>
      </c>
      <c r="H187" s="17" t="e" cm="1">
        <f t="array" ref="H187">MEDIAN(IF(ISNUMBER(Tbl_M1[All Visits]),Tbl_M1[All Visits]))</f>
        <v>#NUM!</v>
      </c>
      <c r="I187" s="202" t="e">
        <f>IFERROR(Tbl_M1[[#This Row],[All Visits]]/Tbl_M1[[#This Row],[Clinic Hours (or Days)]],NA())</f>
        <v>#N/A</v>
      </c>
      <c r="J187" s="202" t="e" cm="1">
        <f t="array" ref="J187">MEDIAN(IF(ISNUMBER(Tbl_M1[Visits per Hour]),Tbl_M1[Visits per Hour]))</f>
        <v>#NUM!</v>
      </c>
    </row>
    <row r="188" spans="6:10" x14ac:dyDescent="0.25">
      <c r="F188" s="199"/>
      <c r="G188" s="78" t="e">
        <f>IFERROR(IF(COUNTA(Tbl_M1[[#This Row],[In-person Visits]:[Subgroup 4]])=0,NA(),SUM(Tbl_M1[[#This Row],[In-person Visits]:[Subgroup 4]])),NA())</f>
        <v>#N/A</v>
      </c>
      <c r="H188" s="17" t="e" cm="1">
        <f t="array" ref="H188">MEDIAN(IF(ISNUMBER(Tbl_M1[All Visits]),Tbl_M1[All Visits]))</f>
        <v>#NUM!</v>
      </c>
      <c r="I188" s="202" t="e">
        <f>IFERROR(Tbl_M1[[#This Row],[All Visits]]/Tbl_M1[[#This Row],[Clinic Hours (or Days)]],NA())</f>
        <v>#N/A</v>
      </c>
      <c r="J188" s="202" t="e" cm="1">
        <f t="array" ref="J188">MEDIAN(IF(ISNUMBER(Tbl_M1[Visits per Hour]),Tbl_M1[Visits per Hour]))</f>
        <v>#NUM!</v>
      </c>
    </row>
    <row r="189" spans="6:10" x14ac:dyDescent="0.25">
      <c r="F189" s="199"/>
      <c r="G189" s="78" t="e">
        <f>IFERROR(IF(COUNTA(Tbl_M1[[#This Row],[In-person Visits]:[Subgroup 4]])=0,NA(),SUM(Tbl_M1[[#This Row],[In-person Visits]:[Subgroup 4]])),NA())</f>
        <v>#N/A</v>
      </c>
      <c r="H189" s="17" t="e" cm="1">
        <f t="array" ref="H189">MEDIAN(IF(ISNUMBER(Tbl_M1[All Visits]),Tbl_M1[All Visits]))</f>
        <v>#NUM!</v>
      </c>
      <c r="I189" s="202" t="e">
        <f>IFERROR(Tbl_M1[[#This Row],[All Visits]]/Tbl_M1[[#This Row],[Clinic Hours (or Days)]],NA())</f>
        <v>#N/A</v>
      </c>
      <c r="J189" s="202" t="e" cm="1">
        <f t="array" ref="J189">MEDIAN(IF(ISNUMBER(Tbl_M1[Visits per Hour]),Tbl_M1[Visits per Hour]))</f>
        <v>#NUM!</v>
      </c>
    </row>
    <row r="190" spans="6:10" x14ac:dyDescent="0.25">
      <c r="F190" s="199"/>
      <c r="G190" s="78" t="e">
        <f>IFERROR(IF(COUNTA(Tbl_M1[[#This Row],[In-person Visits]:[Subgroup 4]])=0,NA(),SUM(Tbl_M1[[#This Row],[In-person Visits]:[Subgroup 4]])),NA())</f>
        <v>#N/A</v>
      </c>
      <c r="H190" s="17" t="e" cm="1">
        <f t="array" ref="H190">MEDIAN(IF(ISNUMBER(Tbl_M1[All Visits]),Tbl_M1[All Visits]))</f>
        <v>#NUM!</v>
      </c>
      <c r="I190" s="202" t="e">
        <f>IFERROR(Tbl_M1[[#This Row],[All Visits]]/Tbl_M1[[#This Row],[Clinic Hours (or Days)]],NA())</f>
        <v>#N/A</v>
      </c>
      <c r="J190" s="202" t="e" cm="1">
        <f t="array" ref="J190">MEDIAN(IF(ISNUMBER(Tbl_M1[Visits per Hour]),Tbl_M1[Visits per Hour]))</f>
        <v>#NUM!</v>
      </c>
    </row>
    <row r="191" spans="6:10" x14ac:dyDescent="0.25">
      <c r="F191" s="199"/>
      <c r="G191" s="78" t="e">
        <f>IFERROR(IF(COUNTA(Tbl_M1[[#This Row],[In-person Visits]:[Subgroup 4]])=0,NA(),SUM(Tbl_M1[[#This Row],[In-person Visits]:[Subgroup 4]])),NA())</f>
        <v>#N/A</v>
      </c>
      <c r="H191" s="17" t="e" cm="1">
        <f t="array" ref="H191">MEDIAN(IF(ISNUMBER(Tbl_M1[All Visits]),Tbl_M1[All Visits]))</f>
        <v>#NUM!</v>
      </c>
      <c r="I191" s="202" t="e">
        <f>IFERROR(Tbl_M1[[#This Row],[All Visits]]/Tbl_M1[[#This Row],[Clinic Hours (or Days)]],NA())</f>
        <v>#N/A</v>
      </c>
      <c r="J191" s="202" t="e" cm="1">
        <f t="array" ref="J191">MEDIAN(IF(ISNUMBER(Tbl_M1[Visits per Hour]),Tbl_M1[Visits per Hour]))</f>
        <v>#NUM!</v>
      </c>
    </row>
    <row r="192" spans="6:10" x14ac:dyDescent="0.25">
      <c r="F192" s="199"/>
      <c r="G192" s="78" t="e">
        <f>IFERROR(IF(COUNTA(Tbl_M1[[#This Row],[In-person Visits]:[Subgroup 4]])=0,NA(),SUM(Tbl_M1[[#This Row],[In-person Visits]:[Subgroup 4]])),NA())</f>
        <v>#N/A</v>
      </c>
      <c r="H192" s="17" t="e" cm="1">
        <f t="array" ref="H192">MEDIAN(IF(ISNUMBER(Tbl_M1[All Visits]),Tbl_M1[All Visits]))</f>
        <v>#NUM!</v>
      </c>
      <c r="I192" s="202" t="e">
        <f>IFERROR(Tbl_M1[[#This Row],[All Visits]]/Tbl_M1[[#This Row],[Clinic Hours (or Days)]],NA())</f>
        <v>#N/A</v>
      </c>
      <c r="J192" s="202" t="e" cm="1">
        <f t="array" ref="J192">MEDIAN(IF(ISNUMBER(Tbl_M1[Visits per Hour]),Tbl_M1[Visits per Hour]))</f>
        <v>#NUM!</v>
      </c>
    </row>
    <row r="193" spans="6:10" x14ac:dyDescent="0.25">
      <c r="F193" s="199"/>
      <c r="G193" s="78" t="e">
        <f>IFERROR(IF(COUNTA(Tbl_M1[[#This Row],[In-person Visits]:[Subgroup 4]])=0,NA(),SUM(Tbl_M1[[#This Row],[In-person Visits]:[Subgroup 4]])),NA())</f>
        <v>#N/A</v>
      </c>
      <c r="H193" s="17" t="e" cm="1">
        <f t="array" ref="H193">MEDIAN(IF(ISNUMBER(Tbl_M1[All Visits]),Tbl_M1[All Visits]))</f>
        <v>#NUM!</v>
      </c>
      <c r="I193" s="202" t="e">
        <f>IFERROR(Tbl_M1[[#This Row],[All Visits]]/Tbl_M1[[#This Row],[Clinic Hours (or Days)]],NA())</f>
        <v>#N/A</v>
      </c>
      <c r="J193" s="202" t="e" cm="1">
        <f t="array" ref="J193">MEDIAN(IF(ISNUMBER(Tbl_M1[Visits per Hour]),Tbl_M1[Visits per Hour]))</f>
        <v>#NUM!</v>
      </c>
    </row>
    <row r="194" spans="6:10" x14ac:dyDescent="0.25">
      <c r="F194" s="199"/>
      <c r="G194" s="78" t="e">
        <f>IFERROR(IF(COUNTA(Tbl_M1[[#This Row],[In-person Visits]:[Subgroup 4]])=0,NA(),SUM(Tbl_M1[[#This Row],[In-person Visits]:[Subgroup 4]])),NA())</f>
        <v>#N/A</v>
      </c>
      <c r="H194" s="17" t="e" cm="1">
        <f t="array" ref="H194">MEDIAN(IF(ISNUMBER(Tbl_M1[All Visits]),Tbl_M1[All Visits]))</f>
        <v>#NUM!</v>
      </c>
      <c r="I194" s="202" t="e">
        <f>IFERROR(Tbl_M1[[#This Row],[All Visits]]/Tbl_M1[[#This Row],[Clinic Hours (or Days)]],NA())</f>
        <v>#N/A</v>
      </c>
      <c r="J194" s="202" t="e" cm="1">
        <f t="array" ref="J194">MEDIAN(IF(ISNUMBER(Tbl_M1[Visits per Hour]),Tbl_M1[Visits per Hour]))</f>
        <v>#NUM!</v>
      </c>
    </row>
    <row r="195" spans="6:10" x14ac:dyDescent="0.25">
      <c r="F195" s="199"/>
      <c r="G195" s="78" t="e">
        <f>IFERROR(IF(COUNTA(Tbl_M1[[#This Row],[In-person Visits]:[Subgroup 4]])=0,NA(),SUM(Tbl_M1[[#This Row],[In-person Visits]:[Subgroup 4]])),NA())</f>
        <v>#N/A</v>
      </c>
      <c r="H195" s="17" t="e" cm="1">
        <f t="array" ref="H195">MEDIAN(IF(ISNUMBER(Tbl_M1[All Visits]),Tbl_M1[All Visits]))</f>
        <v>#NUM!</v>
      </c>
      <c r="I195" s="202" t="e">
        <f>IFERROR(Tbl_M1[[#This Row],[All Visits]]/Tbl_M1[[#This Row],[Clinic Hours (or Days)]],NA())</f>
        <v>#N/A</v>
      </c>
      <c r="J195" s="202" t="e" cm="1">
        <f t="array" ref="J195">MEDIAN(IF(ISNUMBER(Tbl_M1[Visits per Hour]),Tbl_M1[Visits per Hour]))</f>
        <v>#NUM!</v>
      </c>
    </row>
    <row r="196" spans="6:10" x14ac:dyDescent="0.25">
      <c r="F196" s="199"/>
      <c r="G196" s="78" t="e">
        <f>IFERROR(IF(COUNTA(Tbl_M1[[#This Row],[In-person Visits]:[Subgroup 4]])=0,NA(),SUM(Tbl_M1[[#This Row],[In-person Visits]:[Subgroup 4]])),NA())</f>
        <v>#N/A</v>
      </c>
      <c r="H196" s="17" t="e" cm="1">
        <f t="array" ref="H196">MEDIAN(IF(ISNUMBER(Tbl_M1[All Visits]),Tbl_M1[All Visits]))</f>
        <v>#NUM!</v>
      </c>
      <c r="I196" s="202" t="e">
        <f>IFERROR(Tbl_M1[[#This Row],[All Visits]]/Tbl_M1[[#This Row],[Clinic Hours (or Days)]],NA())</f>
        <v>#N/A</v>
      </c>
      <c r="J196" s="202" t="e" cm="1">
        <f t="array" ref="J196">MEDIAN(IF(ISNUMBER(Tbl_M1[Visits per Hour]),Tbl_M1[Visits per Hour]))</f>
        <v>#NUM!</v>
      </c>
    </row>
    <row r="197" spans="6:10" x14ac:dyDescent="0.25">
      <c r="F197" s="199"/>
      <c r="G197" s="78" t="e">
        <f>IFERROR(IF(COUNTA(Tbl_M1[[#This Row],[In-person Visits]:[Subgroup 4]])=0,NA(),SUM(Tbl_M1[[#This Row],[In-person Visits]:[Subgroup 4]])),NA())</f>
        <v>#N/A</v>
      </c>
      <c r="H197" s="17" t="e" cm="1">
        <f t="array" ref="H197">MEDIAN(IF(ISNUMBER(Tbl_M1[All Visits]),Tbl_M1[All Visits]))</f>
        <v>#NUM!</v>
      </c>
      <c r="I197" s="202" t="e">
        <f>IFERROR(Tbl_M1[[#This Row],[All Visits]]/Tbl_M1[[#This Row],[Clinic Hours (or Days)]],NA())</f>
        <v>#N/A</v>
      </c>
      <c r="J197" s="202" t="e" cm="1">
        <f t="array" ref="J197">MEDIAN(IF(ISNUMBER(Tbl_M1[Visits per Hour]),Tbl_M1[Visits per Hour]))</f>
        <v>#NUM!</v>
      </c>
    </row>
    <row r="198" spans="6:10" x14ac:dyDescent="0.25">
      <c r="F198" s="199"/>
      <c r="G198" s="78" t="e">
        <f>IFERROR(IF(COUNTA(Tbl_M1[[#This Row],[In-person Visits]:[Subgroup 4]])=0,NA(),SUM(Tbl_M1[[#This Row],[In-person Visits]:[Subgroup 4]])),NA())</f>
        <v>#N/A</v>
      </c>
      <c r="H198" s="17" t="e" cm="1">
        <f t="array" ref="H198">MEDIAN(IF(ISNUMBER(Tbl_M1[All Visits]),Tbl_M1[All Visits]))</f>
        <v>#NUM!</v>
      </c>
      <c r="I198" s="202" t="e">
        <f>IFERROR(Tbl_M1[[#This Row],[All Visits]]/Tbl_M1[[#This Row],[Clinic Hours (or Days)]],NA())</f>
        <v>#N/A</v>
      </c>
      <c r="J198" s="202" t="e" cm="1">
        <f t="array" ref="J198">MEDIAN(IF(ISNUMBER(Tbl_M1[Visits per Hour]),Tbl_M1[Visits per Hour]))</f>
        <v>#NUM!</v>
      </c>
    </row>
    <row r="199" spans="6:10" x14ac:dyDescent="0.25">
      <c r="F199" s="199"/>
      <c r="G199" s="78" t="e">
        <f>IFERROR(IF(COUNTA(Tbl_M1[[#This Row],[In-person Visits]:[Subgroup 4]])=0,NA(),SUM(Tbl_M1[[#This Row],[In-person Visits]:[Subgroup 4]])),NA())</f>
        <v>#N/A</v>
      </c>
      <c r="H199" s="17" t="e" cm="1">
        <f t="array" ref="H199">MEDIAN(IF(ISNUMBER(Tbl_M1[All Visits]),Tbl_M1[All Visits]))</f>
        <v>#NUM!</v>
      </c>
      <c r="I199" s="202" t="e">
        <f>IFERROR(Tbl_M1[[#This Row],[All Visits]]/Tbl_M1[[#This Row],[Clinic Hours (or Days)]],NA())</f>
        <v>#N/A</v>
      </c>
      <c r="J199" s="202" t="e" cm="1">
        <f t="array" ref="J199">MEDIAN(IF(ISNUMBER(Tbl_M1[Visits per Hour]),Tbl_M1[Visits per Hour]))</f>
        <v>#NUM!</v>
      </c>
    </row>
    <row r="200" spans="6:10" x14ac:dyDescent="0.25">
      <c r="F200" s="199"/>
      <c r="G200" s="78" t="e">
        <f>IFERROR(IF(COUNTA(Tbl_M1[[#This Row],[In-person Visits]:[Subgroup 4]])=0,NA(),SUM(Tbl_M1[[#This Row],[In-person Visits]:[Subgroup 4]])),NA())</f>
        <v>#N/A</v>
      </c>
      <c r="H200" s="17" t="e" cm="1">
        <f t="array" ref="H200">MEDIAN(IF(ISNUMBER(Tbl_M1[All Visits]),Tbl_M1[All Visits]))</f>
        <v>#NUM!</v>
      </c>
      <c r="I200" s="202" t="e">
        <f>IFERROR(Tbl_M1[[#This Row],[All Visits]]/Tbl_M1[[#This Row],[Clinic Hours (or Days)]],NA())</f>
        <v>#N/A</v>
      </c>
      <c r="J200" s="202" t="e" cm="1">
        <f t="array" ref="J200">MEDIAN(IF(ISNUMBER(Tbl_M1[Visits per Hour]),Tbl_M1[Visits per Hour]))</f>
        <v>#NUM!</v>
      </c>
    </row>
    <row r="201" spans="6:10" x14ac:dyDescent="0.25">
      <c r="F201" s="199"/>
      <c r="G201" s="78" t="e">
        <f>IFERROR(IF(COUNTA(Tbl_M1[[#This Row],[In-person Visits]:[Subgroup 4]])=0,NA(),SUM(Tbl_M1[[#This Row],[In-person Visits]:[Subgroup 4]])),NA())</f>
        <v>#N/A</v>
      </c>
      <c r="H201" s="17" t="e" cm="1">
        <f t="array" ref="H201">MEDIAN(IF(ISNUMBER(Tbl_M1[All Visits]),Tbl_M1[All Visits]))</f>
        <v>#NUM!</v>
      </c>
      <c r="I201" s="202" t="e">
        <f>IFERROR(Tbl_M1[[#This Row],[All Visits]]/Tbl_M1[[#This Row],[Clinic Hours (or Days)]],NA())</f>
        <v>#N/A</v>
      </c>
      <c r="J201" s="202" t="e" cm="1">
        <f t="array" ref="J201">MEDIAN(IF(ISNUMBER(Tbl_M1[Visits per Hour]),Tbl_M1[Visits per Hour]))</f>
        <v>#NUM!</v>
      </c>
    </row>
    <row r="202" spans="6:10" x14ac:dyDescent="0.25">
      <c r="F202" s="199"/>
      <c r="G202" s="78" t="e">
        <f>IFERROR(IF(COUNTA(Tbl_M1[[#This Row],[In-person Visits]:[Subgroup 4]])=0,NA(),SUM(Tbl_M1[[#This Row],[In-person Visits]:[Subgroup 4]])),NA())</f>
        <v>#N/A</v>
      </c>
      <c r="H202" s="17" t="e" cm="1">
        <f t="array" ref="H202">MEDIAN(IF(ISNUMBER(Tbl_M1[All Visits]),Tbl_M1[All Visits]))</f>
        <v>#NUM!</v>
      </c>
      <c r="I202" s="202" t="e">
        <f>IFERROR(Tbl_M1[[#This Row],[All Visits]]/Tbl_M1[[#This Row],[Clinic Hours (or Days)]],NA())</f>
        <v>#N/A</v>
      </c>
      <c r="J202" s="202" t="e" cm="1">
        <f t="array" ref="J202">MEDIAN(IF(ISNUMBER(Tbl_M1[Visits per Hour]),Tbl_M1[Visits per Hour]))</f>
        <v>#NUM!</v>
      </c>
    </row>
    <row r="203" spans="6:10" x14ac:dyDescent="0.25">
      <c r="F203" s="199"/>
      <c r="G203" s="78" t="e">
        <f>IFERROR(IF(COUNTA(Tbl_M1[[#This Row],[In-person Visits]:[Subgroup 4]])=0,NA(),SUM(Tbl_M1[[#This Row],[In-person Visits]:[Subgroup 4]])),NA())</f>
        <v>#N/A</v>
      </c>
      <c r="H203" s="17" t="e" cm="1">
        <f t="array" ref="H203">MEDIAN(IF(ISNUMBER(Tbl_M1[All Visits]),Tbl_M1[All Visits]))</f>
        <v>#NUM!</v>
      </c>
      <c r="I203" s="202" t="e">
        <f>IFERROR(Tbl_M1[[#This Row],[All Visits]]/Tbl_M1[[#This Row],[Clinic Hours (or Days)]],NA())</f>
        <v>#N/A</v>
      </c>
      <c r="J203" s="202" t="e" cm="1">
        <f t="array" ref="J203">MEDIAN(IF(ISNUMBER(Tbl_M1[Visits per Hour]),Tbl_M1[Visits per Hour]))</f>
        <v>#NUM!</v>
      </c>
    </row>
    <row r="204" spans="6:10" x14ac:dyDescent="0.25">
      <c r="F204" s="199"/>
      <c r="G204" s="78" t="e">
        <f>IFERROR(IF(COUNTA(Tbl_M1[[#This Row],[In-person Visits]:[Subgroup 4]])=0,NA(),SUM(Tbl_M1[[#This Row],[In-person Visits]:[Subgroup 4]])),NA())</f>
        <v>#N/A</v>
      </c>
      <c r="H204" s="17" t="e" cm="1">
        <f t="array" ref="H204">MEDIAN(IF(ISNUMBER(Tbl_M1[All Visits]),Tbl_M1[All Visits]))</f>
        <v>#NUM!</v>
      </c>
      <c r="I204" s="202" t="e">
        <f>IFERROR(Tbl_M1[[#This Row],[All Visits]]/Tbl_M1[[#This Row],[Clinic Hours (or Days)]],NA())</f>
        <v>#N/A</v>
      </c>
      <c r="J204" s="202" t="e" cm="1">
        <f t="array" ref="J204">MEDIAN(IF(ISNUMBER(Tbl_M1[Visits per Hour]),Tbl_M1[Visits per Hour]))</f>
        <v>#NUM!</v>
      </c>
    </row>
    <row r="205" spans="6:10" x14ac:dyDescent="0.25">
      <c r="F205" s="199"/>
      <c r="G205" s="78" t="e">
        <f>IFERROR(IF(COUNTA(Tbl_M1[[#This Row],[In-person Visits]:[Subgroup 4]])=0,NA(),SUM(Tbl_M1[[#This Row],[In-person Visits]:[Subgroup 4]])),NA())</f>
        <v>#N/A</v>
      </c>
      <c r="H205" s="17" t="e" cm="1">
        <f t="array" ref="H205">MEDIAN(IF(ISNUMBER(Tbl_M1[All Visits]),Tbl_M1[All Visits]))</f>
        <v>#NUM!</v>
      </c>
      <c r="I205" s="202" t="e">
        <f>IFERROR(Tbl_M1[[#This Row],[All Visits]]/Tbl_M1[[#This Row],[Clinic Hours (or Days)]],NA())</f>
        <v>#N/A</v>
      </c>
      <c r="J205" s="202" t="e" cm="1">
        <f t="array" ref="J205">MEDIAN(IF(ISNUMBER(Tbl_M1[Visits per Hour]),Tbl_M1[Visits per Hour]))</f>
        <v>#NUM!</v>
      </c>
    </row>
    <row r="206" spans="6:10" x14ac:dyDescent="0.25">
      <c r="F206" s="199"/>
      <c r="G206" s="78" t="e">
        <f>IFERROR(IF(COUNTA(Tbl_M1[[#This Row],[In-person Visits]:[Subgroup 4]])=0,NA(),SUM(Tbl_M1[[#This Row],[In-person Visits]:[Subgroup 4]])),NA())</f>
        <v>#N/A</v>
      </c>
      <c r="H206" s="17" t="e" cm="1">
        <f t="array" ref="H206">MEDIAN(IF(ISNUMBER(Tbl_M1[All Visits]),Tbl_M1[All Visits]))</f>
        <v>#NUM!</v>
      </c>
      <c r="I206" s="202" t="e">
        <f>IFERROR(Tbl_M1[[#This Row],[All Visits]]/Tbl_M1[[#This Row],[Clinic Hours (or Days)]],NA())</f>
        <v>#N/A</v>
      </c>
      <c r="J206" s="202" t="e" cm="1">
        <f t="array" ref="J206">MEDIAN(IF(ISNUMBER(Tbl_M1[Visits per Hour]),Tbl_M1[Visits per Hour]))</f>
        <v>#NUM!</v>
      </c>
    </row>
    <row r="207" spans="6:10" x14ac:dyDescent="0.25">
      <c r="F207" s="199"/>
      <c r="G207" s="78" t="e">
        <f>IFERROR(IF(COUNTA(Tbl_M1[[#This Row],[In-person Visits]:[Subgroup 4]])=0,NA(),SUM(Tbl_M1[[#This Row],[In-person Visits]:[Subgroup 4]])),NA())</f>
        <v>#N/A</v>
      </c>
      <c r="H207" s="17" t="e" cm="1">
        <f t="array" ref="H207">MEDIAN(IF(ISNUMBER(Tbl_M1[All Visits]),Tbl_M1[All Visits]))</f>
        <v>#NUM!</v>
      </c>
      <c r="I207" s="202" t="e">
        <f>IFERROR(Tbl_M1[[#This Row],[All Visits]]/Tbl_M1[[#This Row],[Clinic Hours (or Days)]],NA())</f>
        <v>#N/A</v>
      </c>
      <c r="J207" s="202" t="e" cm="1">
        <f t="array" ref="J207">MEDIAN(IF(ISNUMBER(Tbl_M1[Visits per Hour]),Tbl_M1[Visits per Hour]))</f>
        <v>#NUM!</v>
      </c>
    </row>
    <row r="208" spans="6:10" x14ac:dyDescent="0.25">
      <c r="F208" s="199"/>
      <c r="G208" s="78" t="e">
        <f>IFERROR(IF(COUNTA(Tbl_M1[[#This Row],[In-person Visits]:[Subgroup 4]])=0,NA(),SUM(Tbl_M1[[#This Row],[In-person Visits]:[Subgroup 4]])),NA())</f>
        <v>#N/A</v>
      </c>
      <c r="H208" s="17" t="e" cm="1">
        <f t="array" ref="H208">MEDIAN(IF(ISNUMBER(Tbl_M1[All Visits]),Tbl_M1[All Visits]))</f>
        <v>#NUM!</v>
      </c>
      <c r="I208" s="202" t="e">
        <f>IFERROR(Tbl_M1[[#This Row],[All Visits]]/Tbl_M1[[#This Row],[Clinic Hours (or Days)]],NA())</f>
        <v>#N/A</v>
      </c>
      <c r="J208" s="202" t="e" cm="1">
        <f t="array" ref="J208">MEDIAN(IF(ISNUMBER(Tbl_M1[Visits per Hour]),Tbl_M1[Visits per Hour]))</f>
        <v>#NUM!</v>
      </c>
    </row>
    <row r="209" spans="6:10" x14ac:dyDescent="0.25">
      <c r="F209" s="199"/>
      <c r="G209" s="78" t="e">
        <f>IFERROR(IF(COUNTA(Tbl_M1[[#This Row],[In-person Visits]:[Subgroup 4]])=0,NA(),SUM(Tbl_M1[[#This Row],[In-person Visits]:[Subgroup 4]])),NA())</f>
        <v>#N/A</v>
      </c>
      <c r="H209" s="17" t="e" cm="1">
        <f t="array" ref="H209">MEDIAN(IF(ISNUMBER(Tbl_M1[All Visits]),Tbl_M1[All Visits]))</f>
        <v>#NUM!</v>
      </c>
      <c r="I209" s="202" t="e">
        <f>IFERROR(Tbl_M1[[#This Row],[All Visits]]/Tbl_M1[[#This Row],[Clinic Hours (or Days)]],NA())</f>
        <v>#N/A</v>
      </c>
      <c r="J209" s="202" t="e" cm="1">
        <f t="array" ref="J209">MEDIAN(IF(ISNUMBER(Tbl_M1[Visits per Hour]),Tbl_M1[Visits per Hour]))</f>
        <v>#NUM!</v>
      </c>
    </row>
    <row r="210" spans="6:10" x14ac:dyDescent="0.25">
      <c r="F210" s="199"/>
      <c r="G210" s="78" t="e">
        <f>IFERROR(IF(COUNTA(Tbl_M1[[#This Row],[In-person Visits]:[Subgroup 4]])=0,NA(),SUM(Tbl_M1[[#This Row],[In-person Visits]:[Subgroup 4]])),NA())</f>
        <v>#N/A</v>
      </c>
      <c r="H210" s="17" t="e" cm="1">
        <f t="array" ref="H210">MEDIAN(IF(ISNUMBER(Tbl_M1[All Visits]),Tbl_M1[All Visits]))</f>
        <v>#NUM!</v>
      </c>
      <c r="I210" s="202" t="e">
        <f>IFERROR(Tbl_M1[[#This Row],[All Visits]]/Tbl_M1[[#This Row],[Clinic Hours (or Days)]],NA())</f>
        <v>#N/A</v>
      </c>
      <c r="J210" s="202" t="e" cm="1">
        <f t="array" ref="J210">MEDIAN(IF(ISNUMBER(Tbl_M1[Visits per Hour]),Tbl_M1[Visits per Hour]))</f>
        <v>#NUM!</v>
      </c>
    </row>
    <row r="211" spans="6:10" x14ac:dyDescent="0.25">
      <c r="F211" s="199"/>
      <c r="G211" s="78" t="e">
        <f>IFERROR(IF(COUNTA(Tbl_M1[[#This Row],[In-person Visits]:[Subgroup 4]])=0,NA(),SUM(Tbl_M1[[#This Row],[In-person Visits]:[Subgroup 4]])),NA())</f>
        <v>#N/A</v>
      </c>
      <c r="H211" s="17" t="e" cm="1">
        <f t="array" ref="H211">MEDIAN(IF(ISNUMBER(Tbl_M1[All Visits]),Tbl_M1[All Visits]))</f>
        <v>#NUM!</v>
      </c>
      <c r="I211" s="202" t="e">
        <f>IFERROR(Tbl_M1[[#This Row],[All Visits]]/Tbl_M1[[#This Row],[Clinic Hours (or Days)]],NA())</f>
        <v>#N/A</v>
      </c>
      <c r="J211" s="202" t="e" cm="1">
        <f t="array" ref="J211">MEDIAN(IF(ISNUMBER(Tbl_M1[Visits per Hour]),Tbl_M1[Visits per Hour]))</f>
        <v>#NUM!</v>
      </c>
    </row>
    <row r="212" spans="6:10" x14ac:dyDescent="0.25">
      <c r="F212" s="199"/>
      <c r="G212" s="78" t="e">
        <f>IFERROR(IF(COUNTA(Tbl_M1[[#This Row],[In-person Visits]:[Subgroup 4]])=0,NA(),SUM(Tbl_M1[[#This Row],[In-person Visits]:[Subgroup 4]])),NA())</f>
        <v>#N/A</v>
      </c>
      <c r="H212" s="17" t="e" cm="1">
        <f t="array" ref="H212">MEDIAN(IF(ISNUMBER(Tbl_M1[All Visits]),Tbl_M1[All Visits]))</f>
        <v>#NUM!</v>
      </c>
      <c r="I212" s="202" t="e">
        <f>IFERROR(Tbl_M1[[#This Row],[All Visits]]/Tbl_M1[[#This Row],[Clinic Hours (or Days)]],NA())</f>
        <v>#N/A</v>
      </c>
      <c r="J212" s="202" t="e" cm="1">
        <f t="array" ref="J212">MEDIAN(IF(ISNUMBER(Tbl_M1[Visits per Hour]),Tbl_M1[Visits per Hour]))</f>
        <v>#NUM!</v>
      </c>
    </row>
    <row r="213" spans="6:10" x14ac:dyDescent="0.25">
      <c r="F213" s="199"/>
      <c r="G213" s="78" t="e">
        <f>IFERROR(IF(COUNTA(Tbl_M1[[#This Row],[In-person Visits]:[Subgroup 4]])=0,NA(),SUM(Tbl_M1[[#This Row],[In-person Visits]:[Subgroup 4]])),NA())</f>
        <v>#N/A</v>
      </c>
      <c r="H213" s="17" t="e" cm="1">
        <f t="array" ref="H213">MEDIAN(IF(ISNUMBER(Tbl_M1[All Visits]),Tbl_M1[All Visits]))</f>
        <v>#NUM!</v>
      </c>
      <c r="I213" s="202" t="e">
        <f>IFERROR(Tbl_M1[[#This Row],[All Visits]]/Tbl_M1[[#This Row],[Clinic Hours (or Days)]],NA())</f>
        <v>#N/A</v>
      </c>
      <c r="J213" s="202" t="e" cm="1">
        <f t="array" ref="J213">MEDIAN(IF(ISNUMBER(Tbl_M1[Visits per Hour]),Tbl_M1[Visits per Hour]))</f>
        <v>#NUM!</v>
      </c>
    </row>
    <row r="214" spans="6:10" x14ac:dyDescent="0.25">
      <c r="F214" s="199"/>
      <c r="G214" s="78" t="e">
        <f>IFERROR(IF(COUNTA(Tbl_M1[[#This Row],[In-person Visits]:[Subgroup 4]])=0,NA(),SUM(Tbl_M1[[#This Row],[In-person Visits]:[Subgroup 4]])),NA())</f>
        <v>#N/A</v>
      </c>
      <c r="H214" s="17" t="e" cm="1">
        <f t="array" ref="H214">MEDIAN(IF(ISNUMBER(Tbl_M1[All Visits]),Tbl_M1[All Visits]))</f>
        <v>#NUM!</v>
      </c>
      <c r="I214" s="202" t="e">
        <f>IFERROR(Tbl_M1[[#This Row],[All Visits]]/Tbl_M1[[#This Row],[Clinic Hours (or Days)]],NA())</f>
        <v>#N/A</v>
      </c>
      <c r="J214" s="202" t="e" cm="1">
        <f t="array" ref="J214">MEDIAN(IF(ISNUMBER(Tbl_M1[Visits per Hour]),Tbl_M1[Visits per Hour]))</f>
        <v>#NUM!</v>
      </c>
    </row>
    <row r="215" spans="6:10" x14ac:dyDescent="0.25">
      <c r="F215" s="199"/>
      <c r="G215" s="78" t="e">
        <f>IFERROR(IF(COUNTA(Tbl_M1[[#This Row],[In-person Visits]:[Subgroup 4]])=0,NA(),SUM(Tbl_M1[[#This Row],[In-person Visits]:[Subgroup 4]])),NA())</f>
        <v>#N/A</v>
      </c>
      <c r="H215" s="17" t="e" cm="1">
        <f t="array" ref="H215">MEDIAN(IF(ISNUMBER(Tbl_M1[All Visits]),Tbl_M1[All Visits]))</f>
        <v>#NUM!</v>
      </c>
      <c r="I215" s="202" t="e">
        <f>IFERROR(Tbl_M1[[#This Row],[All Visits]]/Tbl_M1[[#This Row],[Clinic Hours (or Days)]],NA())</f>
        <v>#N/A</v>
      </c>
      <c r="J215" s="202" t="e" cm="1">
        <f t="array" ref="J215">MEDIAN(IF(ISNUMBER(Tbl_M1[Visits per Hour]),Tbl_M1[Visits per Hour]))</f>
        <v>#NUM!</v>
      </c>
    </row>
    <row r="216" spans="6:10" x14ac:dyDescent="0.25">
      <c r="F216" s="199"/>
      <c r="G216" s="78" t="e">
        <f>IFERROR(IF(COUNTA(Tbl_M1[[#This Row],[In-person Visits]:[Subgroup 4]])=0,NA(),SUM(Tbl_M1[[#This Row],[In-person Visits]:[Subgroup 4]])),NA())</f>
        <v>#N/A</v>
      </c>
      <c r="H216" s="17" t="e" cm="1">
        <f t="array" ref="H216">MEDIAN(IF(ISNUMBER(Tbl_M1[All Visits]),Tbl_M1[All Visits]))</f>
        <v>#NUM!</v>
      </c>
      <c r="I216" s="202" t="e">
        <f>IFERROR(Tbl_M1[[#This Row],[All Visits]]/Tbl_M1[[#This Row],[Clinic Hours (or Days)]],NA())</f>
        <v>#N/A</v>
      </c>
      <c r="J216" s="202" t="e" cm="1">
        <f t="array" ref="J216">MEDIAN(IF(ISNUMBER(Tbl_M1[Visits per Hour]),Tbl_M1[Visits per Hour]))</f>
        <v>#NUM!</v>
      </c>
    </row>
    <row r="217" spans="6:10" x14ac:dyDescent="0.25">
      <c r="F217" s="199"/>
      <c r="G217" s="78" t="e">
        <f>IFERROR(IF(COUNTA(Tbl_M1[[#This Row],[In-person Visits]:[Subgroup 4]])=0,NA(),SUM(Tbl_M1[[#This Row],[In-person Visits]:[Subgroup 4]])),NA())</f>
        <v>#N/A</v>
      </c>
      <c r="H217" s="17" t="e" cm="1">
        <f t="array" ref="H217">MEDIAN(IF(ISNUMBER(Tbl_M1[All Visits]),Tbl_M1[All Visits]))</f>
        <v>#NUM!</v>
      </c>
      <c r="I217" s="202" t="e">
        <f>IFERROR(Tbl_M1[[#This Row],[All Visits]]/Tbl_M1[[#This Row],[Clinic Hours (or Days)]],NA())</f>
        <v>#N/A</v>
      </c>
      <c r="J217" s="202" t="e" cm="1">
        <f t="array" ref="J217">MEDIAN(IF(ISNUMBER(Tbl_M1[Visits per Hour]),Tbl_M1[Visits per Hour]))</f>
        <v>#NUM!</v>
      </c>
    </row>
    <row r="218" spans="6:10" x14ac:dyDescent="0.25">
      <c r="F218" s="199"/>
      <c r="G218" s="78" t="e">
        <f>IFERROR(IF(COUNTA(Tbl_M1[[#This Row],[In-person Visits]:[Subgroup 4]])=0,NA(),SUM(Tbl_M1[[#This Row],[In-person Visits]:[Subgroup 4]])),NA())</f>
        <v>#N/A</v>
      </c>
      <c r="H218" s="17" t="e" cm="1">
        <f t="array" ref="H218">MEDIAN(IF(ISNUMBER(Tbl_M1[All Visits]),Tbl_M1[All Visits]))</f>
        <v>#NUM!</v>
      </c>
      <c r="I218" s="202" t="e">
        <f>IFERROR(Tbl_M1[[#This Row],[All Visits]]/Tbl_M1[[#This Row],[Clinic Hours (or Days)]],NA())</f>
        <v>#N/A</v>
      </c>
      <c r="J218" s="202" t="e" cm="1">
        <f t="array" ref="J218">MEDIAN(IF(ISNUMBER(Tbl_M1[Visits per Hour]),Tbl_M1[Visits per Hour]))</f>
        <v>#NUM!</v>
      </c>
    </row>
    <row r="219" spans="6:10" x14ac:dyDescent="0.25">
      <c r="F219" s="199"/>
      <c r="G219" s="78" t="e">
        <f>IFERROR(IF(COUNTA(Tbl_M1[[#This Row],[In-person Visits]:[Subgroup 4]])=0,NA(),SUM(Tbl_M1[[#This Row],[In-person Visits]:[Subgroup 4]])),NA())</f>
        <v>#N/A</v>
      </c>
      <c r="H219" s="17" t="e" cm="1">
        <f t="array" ref="H219">MEDIAN(IF(ISNUMBER(Tbl_M1[All Visits]),Tbl_M1[All Visits]))</f>
        <v>#NUM!</v>
      </c>
      <c r="I219" s="202" t="e">
        <f>IFERROR(Tbl_M1[[#This Row],[All Visits]]/Tbl_M1[[#This Row],[Clinic Hours (or Days)]],NA())</f>
        <v>#N/A</v>
      </c>
      <c r="J219" s="202" t="e" cm="1">
        <f t="array" ref="J219">MEDIAN(IF(ISNUMBER(Tbl_M1[Visits per Hour]),Tbl_M1[Visits per Hour]))</f>
        <v>#NUM!</v>
      </c>
    </row>
    <row r="220" spans="6:10" x14ac:dyDescent="0.25">
      <c r="F220" s="199"/>
      <c r="G220" s="78" t="e">
        <f>IFERROR(IF(COUNTA(Tbl_M1[[#This Row],[In-person Visits]:[Subgroup 4]])=0,NA(),SUM(Tbl_M1[[#This Row],[In-person Visits]:[Subgroup 4]])),NA())</f>
        <v>#N/A</v>
      </c>
      <c r="H220" s="17" t="e" cm="1">
        <f t="array" ref="H220">MEDIAN(IF(ISNUMBER(Tbl_M1[All Visits]),Tbl_M1[All Visits]))</f>
        <v>#NUM!</v>
      </c>
      <c r="I220" s="202" t="e">
        <f>IFERROR(Tbl_M1[[#This Row],[All Visits]]/Tbl_M1[[#This Row],[Clinic Hours (or Days)]],NA())</f>
        <v>#N/A</v>
      </c>
      <c r="J220" s="202" t="e" cm="1">
        <f t="array" ref="J220">MEDIAN(IF(ISNUMBER(Tbl_M1[Visits per Hour]),Tbl_M1[Visits per Hour]))</f>
        <v>#NUM!</v>
      </c>
    </row>
    <row r="221" spans="6:10" x14ac:dyDescent="0.25">
      <c r="F221" s="199"/>
      <c r="G221" s="78" t="e">
        <f>IFERROR(IF(COUNTA(Tbl_M1[[#This Row],[In-person Visits]:[Subgroup 4]])=0,NA(),SUM(Tbl_M1[[#This Row],[In-person Visits]:[Subgroup 4]])),NA())</f>
        <v>#N/A</v>
      </c>
      <c r="H221" s="17" t="e" cm="1">
        <f t="array" ref="H221">MEDIAN(IF(ISNUMBER(Tbl_M1[All Visits]),Tbl_M1[All Visits]))</f>
        <v>#NUM!</v>
      </c>
      <c r="I221" s="202" t="e">
        <f>IFERROR(Tbl_M1[[#This Row],[All Visits]]/Tbl_M1[[#This Row],[Clinic Hours (or Days)]],NA())</f>
        <v>#N/A</v>
      </c>
      <c r="J221" s="202" t="e" cm="1">
        <f t="array" ref="J221">MEDIAN(IF(ISNUMBER(Tbl_M1[Visits per Hour]),Tbl_M1[Visits per Hour]))</f>
        <v>#NUM!</v>
      </c>
    </row>
    <row r="222" spans="6:10" x14ac:dyDescent="0.25">
      <c r="F222" s="199"/>
      <c r="G222" s="78" t="e">
        <f>IFERROR(IF(COUNTA(Tbl_M1[[#This Row],[In-person Visits]:[Subgroup 4]])=0,NA(),SUM(Tbl_M1[[#This Row],[In-person Visits]:[Subgroup 4]])),NA())</f>
        <v>#N/A</v>
      </c>
      <c r="H222" s="17" t="e" cm="1">
        <f t="array" ref="H222">MEDIAN(IF(ISNUMBER(Tbl_M1[All Visits]),Tbl_M1[All Visits]))</f>
        <v>#NUM!</v>
      </c>
      <c r="I222" s="202" t="e">
        <f>IFERROR(Tbl_M1[[#This Row],[All Visits]]/Tbl_M1[[#This Row],[Clinic Hours (or Days)]],NA())</f>
        <v>#N/A</v>
      </c>
      <c r="J222" s="202" t="e" cm="1">
        <f t="array" ref="J222">MEDIAN(IF(ISNUMBER(Tbl_M1[Visits per Hour]),Tbl_M1[Visits per Hour]))</f>
        <v>#NUM!</v>
      </c>
    </row>
    <row r="223" spans="6:10" x14ac:dyDescent="0.25">
      <c r="F223" s="199"/>
      <c r="G223" s="78" t="e">
        <f>IFERROR(IF(COUNTA(Tbl_M1[[#This Row],[In-person Visits]:[Subgroup 4]])=0,NA(),SUM(Tbl_M1[[#This Row],[In-person Visits]:[Subgroup 4]])),NA())</f>
        <v>#N/A</v>
      </c>
      <c r="H223" s="17" t="e" cm="1">
        <f t="array" ref="H223">MEDIAN(IF(ISNUMBER(Tbl_M1[All Visits]),Tbl_M1[All Visits]))</f>
        <v>#NUM!</v>
      </c>
      <c r="I223" s="202" t="e">
        <f>IFERROR(Tbl_M1[[#This Row],[All Visits]]/Tbl_M1[[#This Row],[Clinic Hours (or Days)]],NA())</f>
        <v>#N/A</v>
      </c>
      <c r="J223" s="202" t="e" cm="1">
        <f t="array" ref="J223">MEDIAN(IF(ISNUMBER(Tbl_M1[Visits per Hour]),Tbl_M1[Visits per Hour]))</f>
        <v>#NUM!</v>
      </c>
    </row>
    <row r="224" spans="6:10" x14ac:dyDescent="0.25">
      <c r="F224" s="199"/>
      <c r="G224" s="78" t="e">
        <f>IFERROR(IF(COUNTA(Tbl_M1[[#This Row],[In-person Visits]:[Subgroup 4]])=0,NA(),SUM(Tbl_M1[[#This Row],[In-person Visits]:[Subgroup 4]])),NA())</f>
        <v>#N/A</v>
      </c>
      <c r="H224" s="17" t="e" cm="1">
        <f t="array" ref="H224">MEDIAN(IF(ISNUMBER(Tbl_M1[All Visits]),Tbl_M1[All Visits]))</f>
        <v>#NUM!</v>
      </c>
      <c r="I224" s="202" t="e">
        <f>IFERROR(Tbl_M1[[#This Row],[All Visits]]/Tbl_M1[[#This Row],[Clinic Hours (or Days)]],NA())</f>
        <v>#N/A</v>
      </c>
      <c r="J224" s="202" t="e" cm="1">
        <f t="array" ref="J224">MEDIAN(IF(ISNUMBER(Tbl_M1[Visits per Hour]),Tbl_M1[Visits per Hour]))</f>
        <v>#NUM!</v>
      </c>
    </row>
    <row r="225" spans="6:10" x14ac:dyDescent="0.25">
      <c r="F225" s="199"/>
      <c r="G225" s="78" t="e">
        <f>IFERROR(IF(COUNTA(Tbl_M1[[#This Row],[In-person Visits]:[Subgroup 4]])=0,NA(),SUM(Tbl_M1[[#This Row],[In-person Visits]:[Subgroup 4]])),NA())</f>
        <v>#N/A</v>
      </c>
      <c r="H225" s="17" t="e" cm="1">
        <f t="array" ref="H225">MEDIAN(IF(ISNUMBER(Tbl_M1[All Visits]),Tbl_M1[All Visits]))</f>
        <v>#NUM!</v>
      </c>
      <c r="I225" s="202" t="e">
        <f>IFERROR(Tbl_M1[[#This Row],[All Visits]]/Tbl_M1[[#This Row],[Clinic Hours (or Days)]],NA())</f>
        <v>#N/A</v>
      </c>
      <c r="J225" s="202" t="e" cm="1">
        <f t="array" ref="J225">MEDIAN(IF(ISNUMBER(Tbl_M1[Visits per Hour]),Tbl_M1[Visits per Hour]))</f>
        <v>#NUM!</v>
      </c>
    </row>
    <row r="226" spans="6:10" x14ac:dyDescent="0.25">
      <c r="F226" s="199"/>
      <c r="G226" s="78" t="e">
        <f>IFERROR(IF(COUNTA(Tbl_M1[[#This Row],[In-person Visits]:[Subgroup 4]])=0,NA(),SUM(Tbl_M1[[#This Row],[In-person Visits]:[Subgroup 4]])),NA())</f>
        <v>#N/A</v>
      </c>
      <c r="H226" s="17" t="e" cm="1">
        <f t="array" ref="H226">MEDIAN(IF(ISNUMBER(Tbl_M1[All Visits]),Tbl_M1[All Visits]))</f>
        <v>#NUM!</v>
      </c>
      <c r="I226" s="202" t="e">
        <f>IFERROR(Tbl_M1[[#This Row],[All Visits]]/Tbl_M1[[#This Row],[Clinic Hours (or Days)]],NA())</f>
        <v>#N/A</v>
      </c>
      <c r="J226" s="202" t="e" cm="1">
        <f t="array" ref="J226">MEDIAN(IF(ISNUMBER(Tbl_M1[Visits per Hour]),Tbl_M1[Visits per Hour]))</f>
        <v>#NUM!</v>
      </c>
    </row>
    <row r="227" spans="6:10" x14ac:dyDescent="0.25">
      <c r="F227" s="199"/>
      <c r="G227" s="78" t="e">
        <f>IFERROR(IF(COUNTA(Tbl_M1[[#This Row],[In-person Visits]:[Subgroup 4]])=0,NA(),SUM(Tbl_M1[[#This Row],[In-person Visits]:[Subgroup 4]])),NA())</f>
        <v>#N/A</v>
      </c>
      <c r="H227" s="17" t="e" cm="1">
        <f t="array" ref="H227">MEDIAN(IF(ISNUMBER(Tbl_M1[All Visits]),Tbl_M1[All Visits]))</f>
        <v>#NUM!</v>
      </c>
      <c r="I227" s="202" t="e">
        <f>IFERROR(Tbl_M1[[#This Row],[All Visits]]/Tbl_M1[[#This Row],[Clinic Hours (or Days)]],NA())</f>
        <v>#N/A</v>
      </c>
      <c r="J227" s="202" t="e" cm="1">
        <f t="array" ref="J227">MEDIAN(IF(ISNUMBER(Tbl_M1[Visits per Hour]),Tbl_M1[Visits per Hour]))</f>
        <v>#NUM!</v>
      </c>
    </row>
    <row r="228" spans="6:10" x14ac:dyDescent="0.25">
      <c r="F228" s="199"/>
      <c r="G228" s="78" t="e">
        <f>IFERROR(IF(COUNTA(Tbl_M1[[#This Row],[In-person Visits]:[Subgroup 4]])=0,NA(),SUM(Tbl_M1[[#This Row],[In-person Visits]:[Subgroup 4]])),NA())</f>
        <v>#N/A</v>
      </c>
      <c r="H228" s="17" t="e" cm="1">
        <f t="array" ref="H228">MEDIAN(IF(ISNUMBER(Tbl_M1[All Visits]),Tbl_M1[All Visits]))</f>
        <v>#NUM!</v>
      </c>
      <c r="I228" s="202" t="e">
        <f>IFERROR(Tbl_M1[[#This Row],[All Visits]]/Tbl_M1[[#This Row],[Clinic Hours (or Days)]],NA())</f>
        <v>#N/A</v>
      </c>
      <c r="J228" s="202" t="e" cm="1">
        <f t="array" ref="J228">MEDIAN(IF(ISNUMBER(Tbl_M1[Visits per Hour]),Tbl_M1[Visits per Hour]))</f>
        <v>#NUM!</v>
      </c>
    </row>
    <row r="229" spans="6:10" x14ac:dyDescent="0.25">
      <c r="F229" s="199"/>
      <c r="G229" s="78" t="e">
        <f>IFERROR(IF(COUNTA(Tbl_M1[[#This Row],[In-person Visits]:[Subgroup 4]])=0,NA(),SUM(Tbl_M1[[#This Row],[In-person Visits]:[Subgroup 4]])),NA())</f>
        <v>#N/A</v>
      </c>
      <c r="H229" s="17" t="e" cm="1">
        <f t="array" ref="H229">MEDIAN(IF(ISNUMBER(Tbl_M1[All Visits]),Tbl_M1[All Visits]))</f>
        <v>#NUM!</v>
      </c>
      <c r="I229" s="202" t="e">
        <f>IFERROR(Tbl_M1[[#This Row],[All Visits]]/Tbl_M1[[#This Row],[Clinic Hours (or Days)]],NA())</f>
        <v>#N/A</v>
      </c>
      <c r="J229" s="202" t="e" cm="1">
        <f t="array" ref="J229">MEDIAN(IF(ISNUMBER(Tbl_M1[Visits per Hour]),Tbl_M1[Visits per Hour]))</f>
        <v>#NUM!</v>
      </c>
    </row>
    <row r="230" spans="6:10" x14ac:dyDescent="0.25">
      <c r="F230" s="199"/>
      <c r="G230" s="78" t="e">
        <f>IFERROR(IF(COUNTA(Tbl_M1[[#This Row],[In-person Visits]:[Subgroup 4]])=0,NA(),SUM(Tbl_M1[[#This Row],[In-person Visits]:[Subgroup 4]])),NA())</f>
        <v>#N/A</v>
      </c>
      <c r="H230" s="17" t="e" cm="1">
        <f t="array" ref="H230">MEDIAN(IF(ISNUMBER(Tbl_M1[All Visits]),Tbl_M1[All Visits]))</f>
        <v>#NUM!</v>
      </c>
      <c r="I230" s="202" t="e">
        <f>IFERROR(Tbl_M1[[#This Row],[All Visits]]/Tbl_M1[[#This Row],[Clinic Hours (or Days)]],NA())</f>
        <v>#N/A</v>
      </c>
      <c r="J230" s="202" t="e" cm="1">
        <f t="array" ref="J230">MEDIAN(IF(ISNUMBER(Tbl_M1[Visits per Hour]),Tbl_M1[Visits per Hour]))</f>
        <v>#NUM!</v>
      </c>
    </row>
    <row r="231" spans="6:10" x14ac:dyDescent="0.25">
      <c r="F231" s="199"/>
      <c r="G231" s="78" t="e">
        <f>IFERROR(IF(COUNTA(Tbl_M1[[#This Row],[In-person Visits]:[Subgroup 4]])=0,NA(),SUM(Tbl_M1[[#This Row],[In-person Visits]:[Subgroup 4]])),NA())</f>
        <v>#N/A</v>
      </c>
      <c r="H231" s="17" t="e" cm="1">
        <f t="array" ref="H231">MEDIAN(IF(ISNUMBER(Tbl_M1[All Visits]),Tbl_M1[All Visits]))</f>
        <v>#NUM!</v>
      </c>
      <c r="I231" s="202" t="e">
        <f>IFERROR(Tbl_M1[[#This Row],[All Visits]]/Tbl_M1[[#This Row],[Clinic Hours (or Days)]],NA())</f>
        <v>#N/A</v>
      </c>
      <c r="J231" s="202" t="e" cm="1">
        <f t="array" ref="J231">MEDIAN(IF(ISNUMBER(Tbl_M1[Visits per Hour]),Tbl_M1[Visits per Hour]))</f>
        <v>#NUM!</v>
      </c>
    </row>
    <row r="232" spans="6:10" x14ac:dyDescent="0.25">
      <c r="F232" s="199"/>
      <c r="G232" s="78" t="e">
        <f>IFERROR(IF(COUNTA(Tbl_M1[[#This Row],[In-person Visits]:[Subgroup 4]])=0,NA(),SUM(Tbl_M1[[#This Row],[In-person Visits]:[Subgroup 4]])),NA())</f>
        <v>#N/A</v>
      </c>
      <c r="H232" s="17" t="e" cm="1">
        <f t="array" ref="H232">MEDIAN(IF(ISNUMBER(Tbl_M1[All Visits]),Tbl_M1[All Visits]))</f>
        <v>#NUM!</v>
      </c>
      <c r="I232" s="202" t="e">
        <f>IFERROR(Tbl_M1[[#This Row],[All Visits]]/Tbl_M1[[#This Row],[Clinic Hours (or Days)]],NA())</f>
        <v>#N/A</v>
      </c>
      <c r="J232" s="202" t="e" cm="1">
        <f t="array" ref="J232">MEDIAN(IF(ISNUMBER(Tbl_M1[Visits per Hour]),Tbl_M1[Visits per Hour]))</f>
        <v>#NUM!</v>
      </c>
    </row>
    <row r="233" spans="6:10" x14ac:dyDescent="0.25">
      <c r="F233" s="199"/>
      <c r="G233" s="78" t="e">
        <f>IFERROR(IF(COUNTA(Tbl_M1[[#This Row],[In-person Visits]:[Subgroup 4]])=0,NA(),SUM(Tbl_M1[[#This Row],[In-person Visits]:[Subgroup 4]])),NA())</f>
        <v>#N/A</v>
      </c>
      <c r="H233" s="17" t="e" cm="1">
        <f t="array" ref="H233">MEDIAN(IF(ISNUMBER(Tbl_M1[All Visits]),Tbl_M1[All Visits]))</f>
        <v>#NUM!</v>
      </c>
      <c r="I233" s="202" t="e">
        <f>IFERROR(Tbl_M1[[#This Row],[All Visits]]/Tbl_M1[[#This Row],[Clinic Hours (or Days)]],NA())</f>
        <v>#N/A</v>
      </c>
      <c r="J233" s="202" t="e" cm="1">
        <f t="array" ref="J233">MEDIAN(IF(ISNUMBER(Tbl_M1[Visits per Hour]),Tbl_M1[Visits per Hour]))</f>
        <v>#NUM!</v>
      </c>
    </row>
    <row r="234" spans="6:10" x14ac:dyDescent="0.25">
      <c r="F234" s="199"/>
      <c r="G234" s="78" t="e">
        <f>IFERROR(IF(COUNTA(Tbl_M1[[#This Row],[In-person Visits]:[Subgroup 4]])=0,NA(),SUM(Tbl_M1[[#This Row],[In-person Visits]:[Subgroup 4]])),NA())</f>
        <v>#N/A</v>
      </c>
      <c r="H234" s="17" t="e" cm="1">
        <f t="array" ref="H234">MEDIAN(IF(ISNUMBER(Tbl_M1[All Visits]),Tbl_M1[All Visits]))</f>
        <v>#NUM!</v>
      </c>
      <c r="I234" s="202" t="e">
        <f>IFERROR(Tbl_M1[[#This Row],[All Visits]]/Tbl_M1[[#This Row],[Clinic Hours (or Days)]],NA())</f>
        <v>#N/A</v>
      </c>
      <c r="J234" s="202" t="e" cm="1">
        <f t="array" ref="J234">MEDIAN(IF(ISNUMBER(Tbl_M1[Visits per Hour]),Tbl_M1[Visits per Hour]))</f>
        <v>#NUM!</v>
      </c>
    </row>
    <row r="235" spans="6:10" x14ac:dyDescent="0.25">
      <c r="F235" s="199"/>
      <c r="G235" s="78" t="e">
        <f>IFERROR(IF(COUNTA(Tbl_M1[[#This Row],[In-person Visits]:[Subgroup 4]])=0,NA(),SUM(Tbl_M1[[#This Row],[In-person Visits]:[Subgroup 4]])),NA())</f>
        <v>#N/A</v>
      </c>
      <c r="H235" s="17" t="e" cm="1">
        <f t="array" ref="H235">MEDIAN(IF(ISNUMBER(Tbl_M1[All Visits]),Tbl_M1[All Visits]))</f>
        <v>#NUM!</v>
      </c>
      <c r="I235" s="202" t="e">
        <f>IFERROR(Tbl_M1[[#This Row],[All Visits]]/Tbl_M1[[#This Row],[Clinic Hours (or Days)]],NA())</f>
        <v>#N/A</v>
      </c>
      <c r="J235" s="202" t="e" cm="1">
        <f t="array" ref="J235">MEDIAN(IF(ISNUMBER(Tbl_M1[Visits per Hour]),Tbl_M1[Visits per Hour]))</f>
        <v>#NUM!</v>
      </c>
    </row>
    <row r="236" spans="6:10" x14ac:dyDescent="0.25">
      <c r="F236" s="199"/>
      <c r="G236" s="78" t="e">
        <f>IFERROR(IF(COUNTA(Tbl_M1[[#This Row],[In-person Visits]:[Subgroup 4]])=0,NA(),SUM(Tbl_M1[[#This Row],[In-person Visits]:[Subgroup 4]])),NA())</f>
        <v>#N/A</v>
      </c>
      <c r="H236" s="17" t="e" cm="1">
        <f t="array" ref="H236">MEDIAN(IF(ISNUMBER(Tbl_M1[All Visits]),Tbl_M1[All Visits]))</f>
        <v>#NUM!</v>
      </c>
      <c r="I236" s="202" t="e">
        <f>IFERROR(Tbl_M1[[#This Row],[All Visits]]/Tbl_M1[[#This Row],[Clinic Hours (or Days)]],NA())</f>
        <v>#N/A</v>
      </c>
      <c r="J236" s="202" t="e" cm="1">
        <f t="array" ref="J236">MEDIAN(IF(ISNUMBER(Tbl_M1[Visits per Hour]),Tbl_M1[Visits per Hour]))</f>
        <v>#NUM!</v>
      </c>
    </row>
    <row r="237" spans="6:10" x14ac:dyDescent="0.25">
      <c r="F237" s="199"/>
      <c r="G237" s="78" t="e">
        <f>IFERROR(IF(COUNTA(Tbl_M1[[#This Row],[In-person Visits]:[Subgroup 4]])=0,NA(),SUM(Tbl_M1[[#This Row],[In-person Visits]:[Subgroup 4]])),NA())</f>
        <v>#N/A</v>
      </c>
      <c r="H237" s="17" t="e" cm="1">
        <f t="array" ref="H237">MEDIAN(IF(ISNUMBER(Tbl_M1[All Visits]),Tbl_M1[All Visits]))</f>
        <v>#NUM!</v>
      </c>
      <c r="I237" s="202" t="e">
        <f>IFERROR(Tbl_M1[[#This Row],[All Visits]]/Tbl_M1[[#This Row],[Clinic Hours (or Days)]],NA())</f>
        <v>#N/A</v>
      </c>
      <c r="J237" s="202" t="e" cm="1">
        <f t="array" ref="J237">MEDIAN(IF(ISNUMBER(Tbl_M1[Visits per Hour]),Tbl_M1[Visits per Hour]))</f>
        <v>#NUM!</v>
      </c>
    </row>
    <row r="238" spans="6:10" x14ac:dyDescent="0.25">
      <c r="F238" s="199"/>
      <c r="G238" s="78" t="e">
        <f>IFERROR(IF(COUNTA(Tbl_M1[[#This Row],[In-person Visits]:[Subgroup 4]])=0,NA(),SUM(Tbl_M1[[#This Row],[In-person Visits]:[Subgroup 4]])),NA())</f>
        <v>#N/A</v>
      </c>
      <c r="H238" s="17" t="e" cm="1">
        <f t="array" ref="H238">MEDIAN(IF(ISNUMBER(Tbl_M1[All Visits]),Tbl_M1[All Visits]))</f>
        <v>#NUM!</v>
      </c>
      <c r="I238" s="202" t="e">
        <f>IFERROR(Tbl_M1[[#This Row],[All Visits]]/Tbl_M1[[#This Row],[Clinic Hours (or Days)]],NA())</f>
        <v>#N/A</v>
      </c>
      <c r="J238" s="202" t="e" cm="1">
        <f t="array" ref="J238">MEDIAN(IF(ISNUMBER(Tbl_M1[Visits per Hour]),Tbl_M1[Visits per Hour]))</f>
        <v>#NUM!</v>
      </c>
    </row>
    <row r="239" spans="6:10" x14ac:dyDescent="0.25">
      <c r="F239" s="199"/>
      <c r="G239" s="78" t="e">
        <f>IFERROR(IF(COUNTA(Tbl_M1[[#This Row],[In-person Visits]:[Subgroup 4]])=0,NA(),SUM(Tbl_M1[[#This Row],[In-person Visits]:[Subgroup 4]])),NA())</f>
        <v>#N/A</v>
      </c>
      <c r="H239" s="17" t="e" cm="1">
        <f t="array" ref="H239">MEDIAN(IF(ISNUMBER(Tbl_M1[All Visits]),Tbl_M1[All Visits]))</f>
        <v>#NUM!</v>
      </c>
      <c r="I239" s="202" t="e">
        <f>IFERROR(Tbl_M1[[#This Row],[All Visits]]/Tbl_M1[[#This Row],[Clinic Hours (or Days)]],NA())</f>
        <v>#N/A</v>
      </c>
      <c r="J239" s="202" t="e" cm="1">
        <f t="array" ref="J239">MEDIAN(IF(ISNUMBER(Tbl_M1[Visits per Hour]),Tbl_M1[Visits per Hour]))</f>
        <v>#NUM!</v>
      </c>
    </row>
    <row r="240" spans="6:10" x14ac:dyDescent="0.25">
      <c r="F240" s="199"/>
      <c r="G240" s="78" t="e">
        <f>IFERROR(IF(COUNTA(Tbl_M1[[#This Row],[In-person Visits]:[Subgroup 4]])=0,NA(),SUM(Tbl_M1[[#This Row],[In-person Visits]:[Subgroup 4]])),NA())</f>
        <v>#N/A</v>
      </c>
      <c r="H240" s="17" t="e" cm="1">
        <f t="array" ref="H240">MEDIAN(IF(ISNUMBER(Tbl_M1[All Visits]),Tbl_M1[All Visits]))</f>
        <v>#NUM!</v>
      </c>
      <c r="I240" s="202" t="e">
        <f>IFERROR(Tbl_M1[[#This Row],[All Visits]]/Tbl_M1[[#This Row],[Clinic Hours (or Days)]],NA())</f>
        <v>#N/A</v>
      </c>
      <c r="J240" s="202" t="e" cm="1">
        <f t="array" ref="J240">MEDIAN(IF(ISNUMBER(Tbl_M1[Visits per Hour]),Tbl_M1[Visits per Hour]))</f>
        <v>#NUM!</v>
      </c>
    </row>
    <row r="241" spans="6:10" x14ac:dyDescent="0.25">
      <c r="F241" s="199"/>
      <c r="G241" s="78" t="e">
        <f>IFERROR(IF(COUNTA(Tbl_M1[[#This Row],[In-person Visits]:[Subgroup 4]])=0,NA(),SUM(Tbl_M1[[#This Row],[In-person Visits]:[Subgroup 4]])),NA())</f>
        <v>#N/A</v>
      </c>
      <c r="H241" s="17" t="e" cm="1">
        <f t="array" ref="H241">MEDIAN(IF(ISNUMBER(Tbl_M1[All Visits]),Tbl_M1[All Visits]))</f>
        <v>#NUM!</v>
      </c>
      <c r="I241" s="202" t="e">
        <f>IFERROR(Tbl_M1[[#This Row],[All Visits]]/Tbl_M1[[#This Row],[Clinic Hours (or Days)]],NA())</f>
        <v>#N/A</v>
      </c>
      <c r="J241" s="202" t="e" cm="1">
        <f t="array" ref="J241">MEDIAN(IF(ISNUMBER(Tbl_M1[Visits per Hour]),Tbl_M1[Visits per Hour]))</f>
        <v>#NUM!</v>
      </c>
    </row>
    <row r="242" spans="6:10" x14ac:dyDescent="0.25">
      <c r="F242" s="199"/>
      <c r="G242" s="78" t="e">
        <f>IFERROR(IF(COUNTA(Tbl_M1[[#This Row],[In-person Visits]:[Subgroup 4]])=0,NA(),SUM(Tbl_M1[[#This Row],[In-person Visits]:[Subgroup 4]])),NA())</f>
        <v>#N/A</v>
      </c>
      <c r="H242" s="17" t="e" cm="1">
        <f t="array" ref="H242">MEDIAN(IF(ISNUMBER(Tbl_M1[All Visits]),Tbl_M1[All Visits]))</f>
        <v>#NUM!</v>
      </c>
      <c r="I242" s="202" t="e">
        <f>IFERROR(Tbl_M1[[#This Row],[All Visits]]/Tbl_M1[[#This Row],[Clinic Hours (or Days)]],NA())</f>
        <v>#N/A</v>
      </c>
      <c r="J242" s="202" t="e" cm="1">
        <f t="array" ref="J242">MEDIAN(IF(ISNUMBER(Tbl_M1[Visits per Hour]),Tbl_M1[Visits per Hour]))</f>
        <v>#NUM!</v>
      </c>
    </row>
    <row r="243" spans="6:10" x14ac:dyDescent="0.25">
      <c r="F243" s="199"/>
      <c r="G243" s="78" t="e">
        <f>IFERROR(IF(COUNTA(Tbl_M1[[#This Row],[In-person Visits]:[Subgroup 4]])=0,NA(),SUM(Tbl_M1[[#This Row],[In-person Visits]:[Subgroup 4]])),NA())</f>
        <v>#N/A</v>
      </c>
      <c r="H243" s="17" t="e" cm="1">
        <f t="array" ref="H243">MEDIAN(IF(ISNUMBER(Tbl_M1[All Visits]),Tbl_M1[All Visits]))</f>
        <v>#NUM!</v>
      </c>
      <c r="I243" s="202" t="e">
        <f>IFERROR(Tbl_M1[[#This Row],[All Visits]]/Tbl_M1[[#This Row],[Clinic Hours (or Days)]],NA())</f>
        <v>#N/A</v>
      </c>
      <c r="J243" s="202" t="e" cm="1">
        <f t="array" ref="J243">MEDIAN(IF(ISNUMBER(Tbl_M1[Visits per Hour]),Tbl_M1[Visits per Hour]))</f>
        <v>#NUM!</v>
      </c>
    </row>
    <row r="244" spans="6:10" x14ac:dyDescent="0.25">
      <c r="F244" s="199"/>
      <c r="G244" s="78" t="e">
        <f>IFERROR(IF(COUNTA(Tbl_M1[[#This Row],[In-person Visits]:[Subgroup 4]])=0,NA(),SUM(Tbl_M1[[#This Row],[In-person Visits]:[Subgroup 4]])),NA())</f>
        <v>#N/A</v>
      </c>
      <c r="H244" s="17" t="e" cm="1">
        <f t="array" ref="H244">MEDIAN(IF(ISNUMBER(Tbl_M1[All Visits]),Tbl_M1[All Visits]))</f>
        <v>#NUM!</v>
      </c>
      <c r="I244" s="202" t="e">
        <f>IFERROR(Tbl_M1[[#This Row],[All Visits]]/Tbl_M1[[#This Row],[Clinic Hours (or Days)]],NA())</f>
        <v>#N/A</v>
      </c>
      <c r="J244" s="202" t="e" cm="1">
        <f t="array" ref="J244">MEDIAN(IF(ISNUMBER(Tbl_M1[Visits per Hour]),Tbl_M1[Visits per Hour]))</f>
        <v>#NUM!</v>
      </c>
    </row>
    <row r="245" spans="6:10" x14ac:dyDescent="0.25">
      <c r="F245" s="199"/>
      <c r="G245" s="78" t="e">
        <f>IFERROR(IF(COUNTA(Tbl_M1[[#This Row],[In-person Visits]:[Subgroup 4]])=0,NA(),SUM(Tbl_M1[[#This Row],[In-person Visits]:[Subgroup 4]])),NA())</f>
        <v>#N/A</v>
      </c>
      <c r="H245" s="17" t="e" cm="1">
        <f t="array" ref="H245">MEDIAN(IF(ISNUMBER(Tbl_M1[All Visits]),Tbl_M1[All Visits]))</f>
        <v>#NUM!</v>
      </c>
      <c r="I245" s="202" t="e">
        <f>IFERROR(Tbl_M1[[#This Row],[All Visits]]/Tbl_M1[[#This Row],[Clinic Hours (or Days)]],NA())</f>
        <v>#N/A</v>
      </c>
      <c r="J245" s="202" t="e" cm="1">
        <f t="array" ref="J245">MEDIAN(IF(ISNUMBER(Tbl_M1[Visits per Hour]),Tbl_M1[Visits per Hour]))</f>
        <v>#NUM!</v>
      </c>
    </row>
    <row r="246" spans="6:10" x14ac:dyDescent="0.25">
      <c r="F246" s="199"/>
      <c r="G246" s="78" t="e">
        <f>IFERROR(IF(COUNTA(Tbl_M1[[#This Row],[In-person Visits]:[Subgroup 4]])=0,NA(),SUM(Tbl_M1[[#This Row],[In-person Visits]:[Subgroup 4]])),NA())</f>
        <v>#N/A</v>
      </c>
      <c r="H246" s="17" t="e" cm="1">
        <f t="array" ref="H246">MEDIAN(IF(ISNUMBER(Tbl_M1[All Visits]),Tbl_M1[All Visits]))</f>
        <v>#NUM!</v>
      </c>
      <c r="I246" s="202" t="e">
        <f>IFERROR(Tbl_M1[[#This Row],[All Visits]]/Tbl_M1[[#This Row],[Clinic Hours (or Days)]],NA())</f>
        <v>#N/A</v>
      </c>
      <c r="J246" s="202" t="e" cm="1">
        <f t="array" ref="J246">MEDIAN(IF(ISNUMBER(Tbl_M1[Visits per Hour]),Tbl_M1[Visits per Hour]))</f>
        <v>#NUM!</v>
      </c>
    </row>
    <row r="247" spans="6:10" x14ac:dyDescent="0.25">
      <c r="F247" s="199"/>
      <c r="G247" s="78" t="e">
        <f>IFERROR(IF(COUNTA(Tbl_M1[[#This Row],[In-person Visits]:[Subgroup 4]])=0,NA(),SUM(Tbl_M1[[#This Row],[In-person Visits]:[Subgroup 4]])),NA())</f>
        <v>#N/A</v>
      </c>
      <c r="H247" s="17" t="e" cm="1">
        <f t="array" ref="H247">MEDIAN(IF(ISNUMBER(Tbl_M1[All Visits]),Tbl_M1[All Visits]))</f>
        <v>#NUM!</v>
      </c>
      <c r="I247" s="202" t="e">
        <f>IFERROR(Tbl_M1[[#This Row],[All Visits]]/Tbl_M1[[#This Row],[Clinic Hours (or Days)]],NA())</f>
        <v>#N/A</v>
      </c>
      <c r="J247" s="202" t="e" cm="1">
        <f t="array" ref="J247">MEDIAN(IF(ISNUMBER(Tbl_M1[Visits per Hour]),Tbl_M1[Visits per Hour]))</f>
        <v>#NUM!</v>
      </c>
    </row>
    <row r="248" spans="6:10" x14ac:dyDescent="0.25">
      <c r="F248" s="199"/>
      <c r="G248" s="78" t="e">
        <f>IFERROR(IF(COUNTA(Tbl_M1[[#This Row],[In-person Visits]:[Subgroup 4]])=0,NA(),SUM(Tbl_M1[[#This Row],[In-person Visits]:[Subgroup 4]])),NA())</f>
        <v>#N/A</v>
      </c>
      <c r="H248" s="17" t="e" cm="1">
        <f t="array" ref="H248">MEDIAN(IF(ISNUMBER(Tbl_M1[All Visits]),Tbl_M1[All Visits]))</f>
        <v>#NUM!</v>
      </c>
      <c r="I248" s="202" t="e">
        <f>IFERROR(Tbl_M1[[#This Row],[All Visits]]/Tbl_M1[[#This Row],[Clinic Hours (or Days)]],NA())</f>
        <v>#N/A</v>
      </c>
      <c r="J248" s="202" t="e" cm="1">
        <f t="array" ref="J248">MEDIAN(IF(ISNUMBER(Tbl_M1[Visits per Hour]),Tbl_M1[Visits per Hour]))</f>
        <v>#NUM!</v>
      </c>
    </row>
    <row r="249" spans="6:10" x14ac:dyDescent="0.25">
      <c r="F249" s="199"/>
      <c r="G249" s="78" t="e">
        <f>IFERROR(IF(COUNTA(Tbl_M1[[#This Row],[In-person Visits]:[Subgroup 4]])=0,NA(),SUM(Tbl_M1[[#This Row],[In-person Visits]:[Subgroup 4]])),NA())</f>
        <v>#N/A</v>
      </c>
      <c r="H249" s="17" t="e" cm="1">
        <f t="array" ref="H249">MEDIAN(IF(ISNUMBER(Tbl_M1[All Visits]),Tbl_M1[All Visits]))</f>
        <v>#NUM!</v>
      </c>
      <c r="I249" s="202" t="e">
        <f>IFERROR(Tbl_M1[[#This Row],[All Visits]]/Tbl_M1[[#This Row],[Clinic Hours (or Days)]],NA())</f>
        <v>#N/A</v>
      </c>
      <c r="J249" s="202" t="e" cm="1">
        <f t="array" ref="J249">MEDIAN(IF(ISNUMBER(Tbl_M1[Visits per Hour]),Tbl_M1[Visits per Hour]))</f>
        <v>#NUM!</v>
      </c>
    </row>
    <row r="250" spans="6:10" x14ac:dyDescent="0.25">
      <c r="F250" s="199"/>
      <c r="G250" s="78" t="e">
        <f>IFERROR(IF(COUNTA(Tbl_M1[[#This Row],[In-person Visits]:[Subgroup 4]])=0,NA(),SUM(Tbl_M1[[#This Row],[In-person Visits]:[Subgroup 4]])),NA())</f>
        <v>#N/A</v>
      </c>
      <c r="H250" s="17" t="e" cm="1">
        <f t="array" ref="H250">MEDIAN(IF(ISNUMBER(Tbl_M1[All Visits]),Tbl_M1[All Visits]))</f>
        <v>#NUM!</v>
      </c>
      <c r="I250" s="202" t="e">
        <f>IFERROR(Tbl_M1[[#This Row],[All Visits]]/Tbl_M1[[#This Row],[Clinic Hours (or Days)]],NA())</f>
        <v>#N/A</v>
      </c>
      <c r="J250" s="202" t="e" cm="1">
        <f t="array" ref="J250">MEDIAN(IF(ISNUMBER(Tbl_M1[Visits per Hour]),Tbl_M1[Visits per Hour]))</f>
        <v>#NUM!</v>
      </c>
    </row>
    <row r="251" spans="6:10" x14ac:dyDescent="0.25">
      <c r="F251" s="199"/>
      <c r="G251" s="78" t="e">
        <f>IFERROR(IF(COUNTA(Tbl_M1[[#This Row],[In-person Visits]:[Subgroup 4]])=0,NA(),SUM(Tbl_M1[[#This Row],[In-person Visits]:[Subgroup 4]])),NA())</f>
        <v>#N/A</v>
      </c>
      <c r="H251" s="17" t="e" cm="1">
        <f t="array" ref="H251">MEDIAN(IF(ISNUMBER(Tbl_M1[All Visits]),Tbl_M1[All Visits]))</f>
        <v>#NUM!</v>
      </c>
      <c r="I251" s="202" t="e">
        <f>IFERROR(Tbl_M1[[#This Row],[All Visits]]/Tbl_M1[[#This Row],[Clinic Hours (or Days)]],NA())</f>
        <v>#N/A</v>
      </c>
      <c r="J251" s="202" t="e" cm="1">
        <f t="array" ref="J251">MEDIAN(IF(ISNUMBER(Tbl_M1[Visits per Hour]),Tbl_M1[Visits per Hour]))</f>
        <v>#NUM!</v>
      </c>
    </row>
    <row r="252" spans="6:10" x14ac:dyDescent="0.25">
      <c r="F252" s="199"/>
      <c r="G252" s="78" t="e">
        <f>IFERROR(IF(COUNTA(Tbl_M1[[#This Row],[In-person Visits]:[Subgroup 4]])=0,NA(),SUM(Tbl_M1[[#This Row],[In-person Visits]:[Subgroup 4]])),NA())</f>
        <v>#N/A</v>
      </c>
      <c r="H252" s="17" t="e" cm="1">
        <f t="array" ref="H252">MEDIAN(IF(ISNUMBER(Tbl_M1[All Visits]),Tbl_M1[All Visits]))</f>
        <v>#NUM!</v>
      </c>
      <c r="I252" s="202" t="e">
        <f>IFERROR(Tbl_M1[[#This Row],[All Visits]]/Tbl_M1[[#This Row],[Clinic Hours (or Days)]],NA())</f>
        <v>#N/A</v>
      </c>
      <c r="J252" s="202" t="e" cm="1">
        <f t="array" ref="J252">MEDIAN(IF(ISNUMBER(Tbl_M1[Visits per Hour]),Tbl_M1[Visits per Hour]))</f>
        <v>#NUM!</v>
      </c>
    </row>
    <row r="253" spans="6:10" x14ac:dyDescent="0.25">
      <c r="F253" s="199"/>
      <c r="G253" s="78" t="e">
        <f>IFERROR(IF(COUNTA(Tbl_M1[[#This Row],[In-person Visits]:[Subgroup 4]])=0,NA(),SUM(Tbl_M1[[#This Row],[In-person Visits]:[Subgroup 4]])),NA())</f>
        <v>#N/A</v>
      </c>
      <c r="H253" s="17" t="e" cm="1">
        <f t="array" ref="H253">MEDIAN(IF(ISNUMBER(Tbl_M1[All Visits]),Tbl_M1[All Visits]))</f>
        <v>#NUM!</v>
      </c>
      <c r="I253" s="202" t="e">
        <f>IFERROR(Tbl_M1[[#This Row],[All Visits]]/Tbl_M1[[#This Row],[Clinic Hours (or Days)]],NA())</f>
        <v>#N/A</v>
      </c>
      <c r="J253" s="202" t="e" cm="1">
        <f t="array" ref="J253">MEDIAN(IF(ISNUMBER(Tbl_M1[Visits per Hour]),Tbl_M1[Visits per Hour]))</f>
        <v>#NUM!</v>
      </c>
    </row>
    <row r="254" spans="6:10" x14ac:dyDescent="0.25">
      <c r="F254" s="199"/>
      <c r="G254" s="78" t="e">
        <f>IFERROR(IF(COUNTA(Tbl_M1[[#This Row],[In-person Visits]:[Subgroup 4]])=0,NA(),SUM(Tbl_M1[[#This Row],[In-person Visits]:[Subgroup 4]])),NA())</f>
        <v>#N/A</v>
      </c>
      <c r="H254" s="17" t="e" cm="1">
        <f t="array" ref="H254">MEDIAN(IF(ISNUMBER(Tbl_M1[All Visits]),Tbl_M1[All Visits]))</f>
        <v>#NUM!</v>
      </c>
      <c r="I254" s="202" t="e">
        <f>IFERROR(Tbl_M1[[#This Row],[All Visits]]/Tbl_M1[[#This Row],[Clinic Hours (or Days)]],NA())</f>
        <v>#N/A</v>
      </c>
      <c r="J254" s="202" t="e" cm="1">
        <f t="array" ref="J254">MEDIAN(IF(ISNUMBER(Tbl_M1[Visits per Hour]),Tbl_M1[Visits per Hour]))</f>
        <v>#NUM!</v>
      </c>
    </row>
    <row r="255" spans="6:10" x14ac:dyDescent="0.25">
      <c r="F255" s="199"/>
      <c r="G255" s="78" t="e">
        <f>IFERROR(IF(COUNTA(Tbl_M1[[#This Row],[In-person Visits]:[Subgroup 4]])=0,NA(),SUM(Tbl_M1[[#This Row],[In-person Visits]:[Subgroup 4]])),NA())</f>
        <v>#N/A</v>
      </c>
      <c r="H255" s="17" t="e" cm="1">
        <f t="array" ref="H255">MEDIAN(IF(ISNUMBER(Tbl_M1[All Visits]),Tbl_M1[All Visits]))</f>
        <v>#NUM!</v>
      </c>
      <c r="I255" s="202" t="e">
        <f>IFERROR(Tbl_M1[[#This Row],[All Visits]]/Tbl_M1[[#This Row],[Clinic Hours (or Days)]],NA())</f>
        <v>#N/A</v>
      </c>
      <c r="J255" s="202" t="e" cm="1">
        <f t="array" ref="J255">MEDIAN(IF(ISNUMBER(Tbl_M1[Visits per Hour]),Tbl_M1[Visits per Hour]))</f>
        <v>#NUM!</v>
      </c>
    </row>
    <row r="256" spans="6:10" x14ac:dyDescent="0.25">
      <c r="F256" s="199"/>
      <c r="G256" s="78" t="e">
        <f>IFERROR(IF(COUNTA(Tbl_M1[[#This Row],[In-person Visits]:[Subgroup 4]])=0,NA(),SUM(Tbl_M1[[#This Row],[In-person Visits]:[Subgroup 4]])),NA())</f>
        <v>#N/A</v>
      </c>
      <c r="H256" s="17" t="e" cm="1">
        <f t="array" ref="H256">MEDIAN(IF(ISNUMBER(Tbl_M1[All Visits]),Tbl_M1[All Visits]))</f>
        <v>#NUM!</v>
      </c>
      <c r="I256" s="202" t="e">
        <f>IFERROR(Tbl_M1[[#This Row],[All Visits]]/Tbl_M1[[#This Row],[Clinic Hours (or Days)]],NA())</f>
        <v>#N/A</v>
      </c>
      <c r="J256" s="202" t="e" cm="1">
        <f t="array" ref="J256">MEDIAN(IF(ISNUMBER(Tbl_M1[Visits per Hour]),Tbl_M1[Visits per Hour]))</f>
        <v>#NUM!</v>
      </c>
    </row>
    <row r="257" spans="6:10" x14ac:dyDescent="0.25">
      <c r="F257" s="199"/>
      <c r="G257" s="78" t="e">
        <f>IFERROR(IF(COUNTA(Tbl_M1[[#This Row],[In-person Visits]:[Subgroup 4]])=0,NA(),SUM(Tbl_M1[[#This Row],[In-person Visits]:[Subgroup 4]])),NA())</f>
        <v>#N/A</v>
      </c>
      <c r="H257" s="17" t="e" cm="1">
        <f t="array" ref="H257">MEDIAN(IF(ISNUMBER(Tbl_M1[All Visits]),Tbl_M1[All Visits]))</f>
        <v>#NUM!</v>
      </c>
      <c r="I257" s="202" t="e">
        <f>IFERROR(Tbl_M1[[#This Row],[All Visits]]/Tbl_M1[[#This Row],[Clinic Hours (or Days)]],NA())</f>
        <v>#N/A</v>
      </c>
      <c r="J257" s="202" t="e" cm="1">
        <f t="array" ref="J257">MEDIAN(IF(ISNUMBER(Tbl_M1[Visits per Hour]),Tbl_M1[Visits per Hour]))</f>
        <v>#NUM!</v>
      </c>
    </row>
    <row r="258" spans="6:10" x14ac:dyDescent="0.25">
      <c r="F258" s="199"/>
      <c r="G258" s="78" t="e">
        <f>IFERROR(IF(COUNTA(Tbl_M1[[#This Row],[In-person Visits]:[Subgroup 4]])=0,NA(),SUM(Tbl_M1[[#This Row],[In-person Visits]:[Subgroup 4]])),NA())</f>
        <v>#N/A</v>
      </c>
      <c r="H258" s="17" t="e" cm="1">
        <f t="array" ref="H258">MEDIAN(IF(ISNUMBER(Tbl_M1[All Visits]),Tbl_M1[All Visits]))</f>
        <v>#NUM!</v>
      </c>
      <c r="I258" s="202" t="e">
        <f>IFERROR(Tbl_M1[[#This Row],[All Visits]]/Tbl_M1[[#This Row],[Clinic Hours (or Days)]],NA())</f>
        <v>#N/A</v>
      </c>
      <c r="J258" s="202" t="e" cm="1">
        <f t="array" ref="J258">MEDIAN(IF(ISNUMBER(Tbl_M1[Visits per Hour]),Tbl_M1[Visits per Hour]))</f>
        <v>#NUM!</v>
      </c>
    </row>
    <row r="259" spans="6:10" x14ac:dyDescent="0.25">
      <c r="F259" s="199"/>
      <c r="G259" s="78" t="e">
        <f>IFERROR(IF(COUNTA(Tbl_M1[[#This Row],[In-person Visits]:[Subgroup 4]])=0,NA(),SUM(Tbl_M1[[#This Row],[In-person Visits]:[Subgroup 4]])),NA())</f>
        <v>#N/A</v>
      </c>
      <c r="H259" s="17" t="e" cm="1">
        <f t="array" ref="H259">MEDIAN(IF(ISNUMBER(Tbl_M1[All Visits]),Tbl_M1[All Visits]))</f>
        <v>#NUM!</v>
      </c>
      <c r="I259" s="202" t="e">
        <f>IFERROR(Tbl_M1[[#This Row],[All Visits]]/Tbl_M1[[#This Row],[Clinic Hours (or Days)]],NA())</f>
        <v>#N/A</v>
      </c>
      <c r="J259" s="202" t="e" cm="1">
        <f t="array" ref="J259">MEDIAN(IF(ISNUMBER(Tbl_M1[Visits per Hour]),Tbl_M1[Visits per Hour]))</f>
        <v>#NUM!</v>
      </c>
    </row>
    <row r="260" spans="6:10" x14ac:dyDescent="0.25">
      <c r="F260" s="199"/>
      <c r="G260" s="78" t="e">
        <f>IFERROR(IF(COUNTA(Tbl_M1[[#This Row],[In-person Visits]:[Subgroup 4]])=0,NA(),SUM(Tbl_M1[[#This Row],[In-person Visits]:[Subgroup 4]])),NA())</f>
        <v>#N/A</v>
      </c>
      <c r="H260" s="17" t="e" cm="1">
        <f t="array" ref="H260">MEDIAN(IF(ISNUMBER(Tbl_M1[All Visits]),Tbl_M1[All Visits]))</f>
        <v>#NUM!</v>
      </c>
      <c r="I260" s="202" t="e">
        <f>IFERROR(Tbl_M1[[#This Row],[All Visits]]/Tbl_M1[[#This Row],[Clinic Hours (or Days)]],NA())</f>
        <v>#N/A</v>
      </c>
      <c r="J260" s="202" t="e" cm="1">
        <f t="array" ref="J260">MEDIAN(IF(ISNUMBER(Tbl_M1[Visits per Hour]),Tbl_M1[Visits per Hour]))</f>
        <v>#NUM!</v>
      </c>
    </row>
    <row r="261" spans="6:10" x14ac:dyDescent="0.25">
      <c r="F261" s="199"/>
      <c r="G261" s="78" t="e">
        <f>IFERROR(IF(COUNTA(Tbl_M1[[#This Row],[In-person Visits]:[Subgroup 4]])=0,NA(),SUM(Tbl_M1[[#This Row],[In-person Visits]:[Subgroup 4]])),NA())</f>
        <v>#N/A</v>
      </c>
      <c r="H261" s="17" t="e" cm="1">
        <f t="array" ref="H261">MEDIAN(IF(ISNUMBER(Tbl_M1[All Visits]),Tbl_M1[All Visits]))</f>
        <v>#NUM!</v>
      </c>
      <c r="I261" s="202" t="e">
        <f>IFERROR(Tbl_M1[[#This Row],[All Visits]]/Tbl_M1[[#This Row],[Clinic Hours (or Days)]],NA())</f>
        <v>#N/A</v>
      </c>
      <c r="J261" s="202" t="e" cm="1">
        <f t="array" ref="J261">MEDIAN(IF(ISNUMBER(Tbl_M1[Visits per Hour]),Tbl_M1[Visits per Hour]))</f>
        <v>#NUM!</v>
      </c>
    </row>
    <row r="262" spans="6:10" x14ac:dyDescent="0.25">
      <c r="F262" s="199"/>
      <c r="G262" s="78" t="e">
        <f>IFERROR(IF(COUNTA(Tbl_M1[[#This Row],[In-person Visits]:[Subgroup 4]])=0,NA(),SUM(Tbl_M1[[#This Row],[In-person Visits]:[Subgroup 4]])),NA())</f>
        <v>#N/A</v>
      </c>
      <c r="H262" s="17" t="e" cm="1">
        <f t="array" ref="H262">MEDIAN(IF(ISNUMBER(Tbl_M1[All Visits]),Tbl_M1[All Visits]))</f>
        <v>#NUM!</v>
      </c>
      <c r="I262" s="202" t="e">
        <f>IFERROR(Tbl_M1[[#This Row],[All Visits]]/Tbl_M1[[#This Row],[Clinic Hours (or Days)]],NA())</f>
        <v>#N/A</v>
      </c>
      <c r="J262" s="202" t="e" cm="1">
        <f t="array" ref="J262">MEDIAN(IF(ISNUMBER(Tbl_M1[Visits per Hour]),Tbl_M1[Visits per Hour]))</f>
        <v>#NUM!</v>
      </c>
    </row>
    <row r="263" spans="6:10" x14ac:dyDescent="0.25">
      <c r="F263" s="199"/>
      <c r="G263" s="78" t="e">
        <f>IFERROR(IF(COUNTA(Tbl_M1[[#This Row],[In-person Visits]:[Subgroup 4]])=0,NA(),SUM(Tbl_M1[[#This Row],[In-person Visits]:[Subgroup 4]])),NA())</f>
        <v>#N/A</v>
      </c>
      <c r="H263" s="17" t="e" cm="1">
        <f t="array" ref="H263">MEDIAN(IF(ISNUMBER(Tbl_M1[All Visits]),Tbl_M1[All Visits]))</f>
        <v>#NUM!</v>
      </c>
      <c r="I263" s="202" t="e">
        <f>IFERROR(Tbl_M1[[#This Row],[All Visits]]/Tbl_M1[[#This Row],[Clinic Hours (or Days)]],NA())</f>
        <v>#N/A</v>
      </c>
      <c r="J263" s="202" t="e" cm="1">
        <f t="array" ref="J263">MEDIAN(IF(ISNUMBER(Tbl_M1[Visits per Hour]),Tbl_M1[Visits per Hour]))</f>
        <v>#NUM!</v>
      </c>
    </row>
  </sheetData>
  <sheetProtection algorithmName="SHA-512" hashValue="XtBsbND7y8axGObhm6HB6sA5pJdiMDeXMKfLbjUfygVnNnxskL6zt8vhU3rfv7a7CMsmB8fQubQA7DfODIScog==" saltValue="VVSMb9VjxfhBlXx4DNmt0Q==" spinCount="100000" sheet="1" objects="1" formatCells="0" formatColumns="0" formatRows="0" insertColumns="0" insertRows="0" deleteColumns="0" deleteRows="0" autoFilter="0"/>
  <mergeCells count="4">
    <mergeCell ref="L2:W3"/>
    <mergeCell ref="M4:W4"/>
    <mergeCell ref="L27:W32"/>
    <mergeCell ref="X4:AH4"/>
  </mergeCells>
  <phoneticPr fontId="53" type="noConversion"/>
  <pageMargins left="0.25" right="0.25" top="0.75" bottom="0.75" header="0.3" footer="0.3"/>
  <pageSetup scale="75" fitToHeight="0" orientation="landscape" r:id="rId1"/>
  <headerFooter>
    <oddHeader>&amp;L&amp;"Calibri,Regular"M1: Clinic Capacity (Outcome Measure)&amp;R&amp;G</oddHeader>
  </headerFooter>
  <rowBreaks count="1" manualBreakCount="1">
    <brk id="33" max="19" man="1"/>
  </rowBreaks>
  <drawing r:id="rId2"/>
  <legacyDrawing r:id="rId3"/>
  <legacyDrawingHF r:id="rId4"/>
  <tableParts count="1">
    <tablePart r:id="rId5"/>
  </tablePart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8C0D289-7623-4422-8006-95C4C47464EA}">
  <sheetPr codeName="Sheet4">
    <tabColor rgb="FF4F52A3"/>
    <pageSetUpPr fitToPage="1"/>
  </sheetPr>
  <dimension ref="A1:W263"/>
  <sheetViews>
    <sheetView showGridLines="0" zoomScaleNormal="100" zoomScaleSheetLayoutView="100" workbookViewId="0">
      <pane ySplit="1" topLeftCell="A25" activePane="bottomLeft" state="frozen"/>
      <selection activeCell="B30" sqref="B30"/>
      <selection pane="bottomLeft" activeCell="W35" sqref="W35"/>
    </sheetView>
  </sheetViews>
  <sheetFormatPr defaultRowHeight="15" x14ac:dyDescent="0.25"/>
  <cols>
    <col min="1" max="1" width="13.7109375" style="15" customWidth="1"/>
    <col min="2" max="6" width="9.7109375" style="16" customWidth="1"/>
    <col min="7" max="7" width="9.7109375" style="21" customWidth="1"/>
    <col min="8" max="8" width="2.7109375" style="18" customWidth="1"/>
    <col min="9" max="20" width="8.85546875" style="18" customWidth="1"/>
    <col min="21" max="16384" width="9.140625" style="18"/>
  </cols>
  <sheetData>
    <row r="1" spans="1:23" s="35" customFormat="1" ht="23.25" x14ac:dyDescent="0.35">
      <c r="A1" s="34" t="s">
        <v>156</v>
      </c>
    </row>
    <row r="2" spans="1:23" s="76" customFormat="1" x14ac:dyDescent="0.25">
      <c r="A2" s="11" t="s">
        <v>15</v>
      </c>
      <c r="B2" s="12" t="s">
        <v>208</v>
      </c>
      <c r="C2" s="12"/>
      <c r="D2" s="12"/>
      <c r="E2" s="12"/>
      <c r="F2" s="12" t="s">
        <v>64</v>
      </c>
      <c r="G2" s="12" t="s">
        <v>62</v>
      </c>
    </row>
    <row r="3" spans="1:23" s="6" customFormat="1" ht="30" x14ac:dyDescent="0.25">
      <c r="A3" s="107" t="s">
        <v>0</v>
      </c>
      <c r="B3" s="111" t="s">
        <v>214</v>
      </c>
      <c r="C3" s="111" t="s">
        <v>215</v>
      </c>
      <c r="D3" s="111" t="s">
        <v>212</v>
      </c>
      <c r="E3" s="111" t="s">
        <v>213</v>
      </c>
      <c r="F3" s="109" t="s">
        <v>199</v>
      </c>
      <c r="G3" s="110" t="s">
        <v>18</v>
      </c>
    </row>
    <row r="4" spans="1:23" x14ac:dyDescent="0.25">
      <c r="F4" s="17" t="e">
        <f>IFERROR(IF(COUNTA(Tbl_M2[[#This Row],[Subgroup 1]:[Subgroup 4]])=0,NA(),SUM(Tbl_M2[[#This Row],[Subgroup 1]:[Subgroup 4]])),NA())</f>
        <v>#N/A</v>
      </c>
      <c r="G4" s="17" t="e" cm="1">
        <f t="array" ref="G4">MEDIAN(IF(ISNUMBER(Tbl_M2[Subgroup 1]),Tbl_M2[Subgroup 1]))</f>
        <v>#NUM!</v>
      </c>
      <c r="I4" s="14" t="s">
        <v>19</v>
      </c>
      <c r="J4" s="140" t="s">
        <v>103</v>
      </c>
      <c r="K4" s="129"/>
      <c r="L4" s="129"/>
      <c r="M4" s="129"/>
      <c r="N4" s="129"/>
      <c r="O4" s="129"/>
      <c r="P4" s="129"/>
      <c r="Q4" s="129"/>
      <c r="R4" s="129"/>
      <c r="S4" s="129"/>
      <c r="T4" s="129"/>
    </row>
    <row r="5" spans="1:23" x14ac:dyDescent="0.25">
      <c r="F5" s="17" t="e">
        <f>IFERROR(IF(COUNTA(Tbl_M2[[#This Row],[Subgroup 1]:[Subgroup 4]])=0,NA(),SUM(Tbl_M2[[#This Row],[Subgroup 1]:[Subgroup 4]])),NA())</f>
        <v>#N/A</v>
      </c>
      <c r="G5" s="17" t="e" cm="1">
        <f t="array" ref="G5">MEDIAN(IF(ISNUMBER(Tbl_M2[Subgroup 1]),Tbl_M2[Subgroup 1]))</f>
        <v>#NUM!</v>
      </c>
    </row>
    <row r="6" spans="1:23" x14ac:dyDescent="0.25">
      <c r="F6" s="17" t="e">
        <f>IFERROR(IF(COUNTA(Tbl_M2[[#This Row],[Subgroup 1]:[Subgroup 4]])=0,NA(),SUM(Tbl_M2[[#This Row],[Subgroup 1]:[Subgroup 4]])),NA())</f>
        <v>#N/A</v>
      </c>
      <c r="G6" s="17" t="e" cm="1">
        <f t="array" ref="G6">MEDIAN(IF(ISNUMBER(Tbl_M2[Subgroup 1]),Tbl_M2[Subgroup 1]))</f>
        <v>#NUM!</v>
      </c>
    </row>
    <row r="7" spans="1:23" x14ac:dyDescent="0.25">
      <c r="F7" s="17" t="e">
        <f>IFERROR(IF(COUNTA(Tbl_M2[[#This Row],[Subgroup 1]:[Subgroup 4]])=0,NA(),SUM(Tbl_M2[[#This Row],[Subgroup 1]:[Subgroup 4]])),NA())</f>
        <v>#N/A</v>
      </c>
      <c r="G7" s="17" t="e" cm="1">
        <f t="array" ref="G7">MEDIAN(IF(ISNUMBER(Tbl_M2[Subgroup 1]),Tbl_M2[Subgroup 1]))</f>
        <v>#NUM!</v>
      </c>
    </row>
    <row r="8" spans="1:23" x14ac:dyDescent="0.25">
      <c r="F8" s="17" t="e">
        <f>IFERROR(IF(COUNTA(Tbl_M2[[#This Row],[Subgroup 1]:[Subgroup 4]])=0,NA(),SUM(Tbl_M2[[#This Row],[Subgroup 1]:[Subgroup 4]])),NA())</f>
        <v>#N/A</v>
      </c>
      <c r="G8" s="17" t="e" cm="1">
        <f t="array" ref="G8">MEDIAN(IF(ISNUMBER(Tbl_M2[Subgroup 1]),Tbl_M2[Subgroup 1]))</f>
        <v>#NUM!</v>
      </c>
    </row>
    <row r="9" spans="1:23" x14ac:dyDescent="0.25">
      <c r="F9" s="17" t="e">
        <f>IFERROR(IF(COUNTA(Tbl_M2[[#This Row],[Subgroup 1]:[Subgroup 4]])=0,NA(),SUM(Tbl_M2[[#This Row],[Subgroup 1]:[Subgroup 4]])),NA())</f>
        <v>#N/A</v>
      </c>
      <c r="G9" s="17" t="e" cm="1">
        <f t="array" ref="G9">MEDIAN(IF(ISNUMBER(Tbl_M2[Subgroup 1]),Tbl_M2[Subgroup 1]))</f>
        <v>#NUM!</v>
      </c>
    </row>
    <row r="10" spans="1:23" x14ac:dyDescent="0.25">
      <c r="F10" s="17" t="e">
        <f>IFERROR(IF(COUNTA(Tbl_M2[[#This Row],[Subgroup 1]:[Subgroup 4]])=0,NA(),SUM(Tbl_M2[[#This Row],[Subgroup 1]:[Subgroup 4]])),NA())</f>
        <v>#N/A</v>
      </c>
      <c r="G10" s="17" t="e" cm="1">
        <f t="array" ref="G10">MEDIAN(IF(ISNUMBER(Tbl_M2[Subgroup 1]),Tbl_M2[Subgroup 1]))</f>
        <v>#NUM!</v>
      </c>
    </row>
    <row r="11" spans="1:23" x14ac:dyDescent="0.25">
      <c r="F11" s="17" t="e">
        <f>IFERROR(IF(COUNTA(Tbl_M2[[#This Row],[Subgroup 1]:[Subgroup 4]])=0,NA(),SUM(Tbl_M2[[#This Row],[Subgroup 1]:[Subgroup 4]])),NA())</f>
        <v>#N/A</v>
      </c>
      <c r="G11" s="17" t="e" cm="1">
        <f t="array" ref="G11">MEDIAN(IF(ISNUMBER(Tbl_M2[Subgroup 1]),Tbl_M2[Subgroup 1]))</f>
        <v>#NUM!</v>
      </c>
    </row>
    <row r="12" spans="1:23" x14ac:dyDescent="0.25">
      <c r="F12" s="17" t="e">
        <f>IFERROR(IF(COUNTA(Tbl_M2[[#This Row],[Subgroup 1]:[Subgroup 4]])=0,NA(),SUM(Tbl_M2[[#This Row],[Subgroup 1]:[Subgroup 4]])),NA())</f>
        <v>#N/A</v>
      </c>
      <c r="G12" s="17" t="e" cm="1">
        <f t="array" ref="G12">MEDIAN(IF(ISNUMBER(Tbl_M2[Subgroup 1]),Tbl_M2[Subgroup 1]))</f>
        <v>#NUM!</v>
      </c>
    </row>
    <row r="13" spans="1:23" x14ac:dyDescent="0.25">
      <c r="F13" s="17" t="e">
        <f>IFERROR(IF(COUNTA(Tbl_M2[[#This Row],[Subgroup 1]:[Subgroup 4]])=0,NA(),SUM(Tbl_M2[[#This Row],[Subgroup 1]:[Subgroup 4]])),NA())</f>
        <v>#N/A</v>
      </c>
      <c r="G13" s="17" t="e" cm="1">
        <f t="array" ref="G13">MEDIAN(IF(ISNUMBER(Tbl_M2[Subgroup 1]),Tbl_M2[Subgroup 1]))</f>
        <v>#NUM!</v>
      </c>
    </row>
    <row r="14" spans="1:23" x14ac:dyDescent="0.25">
      <c r="F14" s="17" t="e">
        <f>IFERROR(IF(COUNTA(Tbl_M2[[#This Row],[Subgroup 1]:[Subgroup 4]])=0,NA(),SUM(Tbl_M2[[#This Row],[Subgroup 1]:[Subgroup 4]])),NA())</f>
        <v>#N/A</v>
      </c>
      <c r="G14" s="17" t="e" cm="1">
        <f t="array" ref="G14">MEDIAN(IF(ISNUMBER(Tbl_M2[Subgroup 1]),Tbl_M2[Subgroup 1]))</f>
        <v>#NUM!</v>
      </c>
      <c r="W14" s="79"/>
    </row>
    <row r="15" spans="1:23" x14ac:dyDescent="0.25">
      <c r="F15" s="17" t="e">
        <f>IFERROR(IF(COUNTA(Tbl_M2[[#This Row],[Subgroup 1]:[Subgroup 4]])=0,NA(),SUM(Tbl_M2[[#This Row],[Subgroup 1]:[Subgroup 4]])),NA())</f>
        <v>#N/A</v>
      </c>
      <c r="G15" s="17" t="e" cm="1">
        <f t="array" ref="G15">MEDIAN(IF(ISNUMBER(Tbl_M2[Subgroup 1]),Tbl_M2[Subgroup 1]))</f>
        <v>#NUM!</v>
      </c>
    </row>
    <row r="16" spans="1:23" x14ac:dyDescent="0.25">
      <c r="F16" s="17" t="e">
        <f>IFERROR(IF(COUNTA(Tbl_M2[[#This Row],[Subgroup 1]:[Subgroup 4]])=0,NA(),SUM(Tbl_M2[[#This Row],[Subgroup 1]:[Subgroup 4]])),NA())</f>
        <v>#N/A</v>
      </c>
      <c r="G16" s="17" t="e" cm="1">
        <f t="array" ref="G16">MEDIAN(IF(ISNUMBER(Tbl_M2[Subgroup 1]),Tbl_M2[Subgroup 1]))</f>
        <v>#NUM!</v>
      </c>
    </row>
    <row r="17" spans="6:21" x14ac:dyDescent="0.25">
      <c r="F17" s="17" t="e">
        <f>IFERROR(IF(COUNTA(Tbl_M2[[#This Row],[Subgroup 1]:[Subgroup 4]])=0,NA(),SUM(Tbl_M2[[#This Row],[Subgroup 1]:[Subgroup 4]])),NA())</f>
        <v>#N/A</v>
      </c>
      <c r="G17" s="17" t="e" cm="1">
        <f t="array" ref="G17">MEDIAN(IF(ISNUMBER(Tbl_M2[Subgroup 1]),Tbl_M2[Subgroup 1]))</f>
        <v>#NUM!</v>
      </c>
    </row>
    <row r="18" spans="6:21" x14ac:dyDescent="0.25">
      <c r="F18" s="17" t="e">
        <f>IFERROR(IF(COUNTA(Tbl_M2[[#This Row],[Subgroup 1]:[Subgroup 4]])=0,NA(),SUM(Tbl_M2[[#This Row],[Subgroup 1]:[Subgroup 4]])),NA())</f>
        <v>#N/A</v>
      </c>
      <c r="G18" s="17" t="e" cm="1">
        <f t="array" ref="G18">MEDIAN(IF(ISNUMBER(Tbl_M2[Subgroup 1]),Tbl_M2[Subgroup 1]))</f>
        <v>#NUM!</v>
      </c>
    </row>
    <row r="19" spans="6:21" x14ac:dyDescent="0.25">
      <c r="F19" s="17" t="e">
        <f>IFERROR(IF(COUNTA(Tbl_M2[[#This Row],[Subgroup 1]:[Subgroup 4]])=0,NA(),SUM(Tbl_M2[[#This Row],[Subgroup 1]:[Subgroup 4]])),NA())</f>
        <v>#N/A</v>
      </c>
      <c r="G19" s="17" t="e" cm="1">
        <f t="array" ref="G19">MEDIAN(IF(ISNUMBER(Tbl_M2[Subgroup 1]),Tbl_M2[Subgroup 1]))</f>
        <v>#NUM!</v>
      </c>
    </row>
    <row r="20" spans="6:21" x14ac:dyDescent="0.25">
      <c r="F20" s="17" t="e">
        <f>IFERROR(IF(COUNTA(Tbl_M2[[#This Row],[Subgroup 1]:[Subgroup 4]])=0,NA(),SUM(Tbl_M2[[#This Row],[Subgroup 1]:[Subgroup 4]])),NA())</f>
        <v>#N/A</v>
      </c>
      <c r="G20" s="17" t="e" cm="1">
        <f t="array" ref="G20">MEDIAN(IF(ISNUMBER(Tbl_M2[Subgroup 1]),Tbl_M2[Subgroup 1]))</f>
        <v>#NUM!</v>
      </c>
    </row>
    <row r="21" spans="6:21" x14ac:dyDescent="0.25">
      <c r="F21" s="17" t="e">
        <f>IFERROR(IF(COUNTA(Tbl_M2[[#This Row],[Subgroup 1]:[Subgroup 4]])=0,NA(),SUM(Tbl_M2[[#This Row],[Subgroup 1]:[Subgroup 4]])),NA())</f>
        <v>#N/A</v>
      </c>
      <c r="G21" s="17" t="e" cm="1">
        <f t="array" ref="G21">MEDIAN(IF(ISNUMBER(Tbl_M2[Subgroup 1]),Tbl_M2[Subgroup 1]))</f>
        <v>#NUM!</v>
      </c>
    </row>
    <row r="22" spans="6:21" x14ac:dyDescent="0.25">
      <c r="F22" s="17" t="e">
        <f>IFERROR(IF(COUNTA(Tbl_M2[[#This Row],[Subgroup 1]:[Subgroup 4]])=0,NA(),SUM(Tbl_M2[[#This Row],[Subgroup 1]:[Subgroup 4]])),NA())</f>
        <v>#N/A</v>
      </c>
      <c r="G22" s="17" t="e" cm="1">
        <f t="array" ref="G22">MEDIAN(IF(ISNUMBER(Tbl_M2[Subgroup 1]),Tbl_M2[Subgroup 1]))</f>
        <v>#NUM!</v>
      </c>
    </row>
    <row r="23" spans="6:21" x14ac:dyDescent="0.25">
      <c r="F23" s="17" t="e">
        <f>IFERROR(IF(COUNTA(Tbl_M2[[#This Row],[Subgroup 1]:[Subgroup 4]])=0,NA(),SUM(Tbl_M2[[#This Row],[Subgroup 1]:[Subgroup 4]])),NA())</f>
        <v>#N/A</v>
      </c>
      <c r="G23" s="17" t="e" cm="1">
        <f t="array" ref="G23">MEDIAN(IF(ISNUMBER(Tbl_M2[Subgroup 1]),Tbl_M2[Subgroup 1]))</f>
        <v>#NUM!</v>
      </c>
    </row>
    <row r="24" spans="6:21" x14ac:dyDescent="0.25">
      <c r="F24" s="17" t="e">
        <f>IFERROR(IF(COUNTA(Tbl_M2[[#This Row],[Subgroup 1]:[Subgroup 4]])=0,NA(),SUM(Tbl_M2[[#This Row],[Subgroup 1]:[Subgroup 4]])),NA())</f>
        <v>#N/A</v>
      </c>
      <c r="G24" s="17" t="e" cm="1">
        <f t="array" ref="G24">MEDIAN(IF(ISNUMBER(Tbl_M2[Subgroup 1]),Tbl_M2[Subgroup 1]))</f>
        <v>#NUM!</v>
      </c>
    </row>
    <row r="25" spans="6:21" x14ac:dyDescent="0.25">
      <c r="F25" s="17" t="e">
        <f>IFERROR(IF(COUNTA(Tbl_M2[[#This Row],[Subgroup 1]:[Subgroup 4]])=0,NA(),SUM(Tbl_M2[[#This Row],[Subgroup 1]:[Subgroup 4]])),NA())</f>
        <v>#N/A</v>
      </c>
      <c r="G25" s="17" t="e" cm="1">
        <f t="array" ref="G25">MEDIAN(IF(ISNUMBER(Tbl_M2[Subgroup 1]),Tbl_M2[Subgroup 1]))</f>
        <v>#NUM!</v>
      </c>
    </row>
    <row r="26" spans="6:21" x14ac:dyDescent="0.25">
      <c r="F26" s="17" t="e">
        <f>IFERROR(IF(COUNTA(Tbl_M2[[#This Row],[Subgroup 1]:[Subgroup 4]])=0,NA(),SUM(Tbl_M2[[#This Row],[Subgroup 1]:[Subgroup 4]])),NA())</f>
        <v>#N/A</v>
      </c>
      <c r="G26" s="17" t="e" cm="1">
        <f t="array" ref="G26">MEDIAN(IF(ISNUMBER(Tbl_M2[Subgroup 1]),Tbl_M2[Subgroup 1]))</f>
        <v>#NUM!</v>
      </c>
      <c r="I26" s="19" t="s">
        <v>3</v>
      </c>
      <c r="J26" s="20"/>
      <c r="K26" s="20"/>
      <c r="L26" s="20"/>
      <c r="M26" s="20"/>
      <c r="N26" s="20"/>
      <c r="O26" s="20"/>
      <c r="P26" s="20"/>
      <c r="Q26" s="20"/>
      <c r="R26" s="20"/>
      <c r="S26" s="20"/>
      <c r="T26" s="20"/>
    </row>
    <row r="27" spans="6:21" x14ac:dyDescent="0.25">
      <c r="F27" s="17" t="e">
        <f>IFERROR(IF(COUNTA(Tbl_M2[[#This Row],[Subgroup 1]:[Subgroup 4]])=0,NA(),SUM(Tbl_M2[[#This Row],[Subgroup 1]:[Subgroup 4]])),NA())</f>
        <v>#N/A</v>
      </c>
      <c r="G27" s="17" t="e" cm="1">
        <f t="array" ref="G27">MEDIAN(IF(ISNUMBER(Tbl_M2[Subgroup 1]),Tbl_M2[Subgroup 1]))</f>
        <v>#NUM!</v>
      </c>
      <c r="I27" s="131"/>
      <c r="J27" s="132"/>
      <c r="K27" s="132"/>
      <c r="L27" s="132"/>
      <c r="M27" s="132"/>
      <c r="N27" s="132"/>
      <c r="O27" s="132"/>
      <c r="P27" s="132"/>
      <c r="Q27" s="132"/>
      <c r="R27" s="132"/>
      <c r="S27" s="132"/>
      <c r="T27" s="133"/>
    </row>
    <row r="28" spans="6:21" x14ac:dyDescent="0.25">
      <c r="F28" s="17" t="e">
        <f>IFERROR(IF(COUNTA(Tbl_M2[[#This Row],[Subgroup 1]:[Subgroup 4]])=0,NA(),SUM(Tbl_M2[[#This Row],[Subgroup 1]:[Subgroup 4]])),NA())</f>
        <v>#N/A</v>
      </c>
      <c r="G28" s="17" t="e" cm="1">
        <f t="array" ref="G28">MEDIAN(IF(ISNUMBER(Tbl_M2[Subgroup 1]),Tbl_M2[Subgroup 1]))</f>
        <v>#NUM!</v>
      </c>
      <c r="I28" s="134"/>
      <c r="J28" s="135"/>
      <c r="K28" s="135"/>
      <c r="L28" s="135"/>
      <c r="M28" s="135"/>
      <c r="N28" s="135"/>
      <c r="O28" s="135"/>
      <c r="P28" s="135"/>
      <c r="Q28" s="135"/>
      <c r="R28" s="135"/>
      <c r="S28" s="135"/>
      <c r="T28" s="136"/>
      <c r="U28" s="79"/>
    </row>
    <row r="29" spans="6:21" x14ac:dyDescent="0.25">
      <c r="F29" s="17" t="e">
        <f>IFERROR(IF(COUNTA(Tbl_M2[[#This Row],[Subgroup 1]:[Subgroup 4]])=0,NA(),SUM(Tbl_M2[[#This Row],[Subgroup 1]:[Subgroup 4]])),NA())</f>
        <v>#N/A</v>
      </c>
      <c r="G29" s="17" t="e" cm="1">
        <f t="array" ref="G29">MEDIAN(IF(ISNUMBER(Tbl_M2[Subgroup 1]),Tbl_M2[Subgroup 1]))</f>
        <v>#NUM!</v>
      </c>
      <c r="I29" s="134"/>
      <c r="J29" s="135"/>
      <c r="K29" s="135"/>
      <c r="L29" s="135"/>
      <c r="M29" s="135"/>
      <c r="N29" s="135"/>
      <c r="O29" s="135"/>
      <c r="P29" s="135"/>
      <c r="Q29" s="135"/>
      <c r="R29" s="135"/>
      <c r="S29" s="135"/>
      <c r="T29" s="136"/>
    </row>
    <row r="30" spans="6:21" x14ac:dyDescent="0.25">
      <c r="F30" s="17" t="e">
        <f>IFERROR(IF(COUNTA(Tbl_M2[[#This Row],[Subgroup 1]:[Subgroup 4]])=0,NA(),SUM(Tbl_M2[[#This Row],[Subgroup 1]:[Subgroup 4]])),NA())</f>
        <v>#N/A</v>
      </c>
      <c r="G30" s="17" t="e" cm="1">
        <f t="array" ref="G30">MEDIAN(IF(ISNUMBER(Tbl_M2[Subgroup 1]),Tbl_M2[Subgroup 1]))</f>
        <v>#NUM!</v>
      </c>
      <c r="I30" s="134"/>
      <c r="J30" s="135"/>
      <c r="K30" s="135"/>
      <c r="L30" s="135"/>
      <c r="M30" s="135"/>
      <c r="N30" s="135"/>
      <c r="O30" s="135"/>
      <c r="P30" s="135"/>
      <c r="Q30" s="135"/>
      <c r="R30" s="135"/>
      <c r="S30" s="135"/>
      <c r="T30" s="136"/>
    </row>
    <row r="31" spans="6:21" x14ac:dyDescent="0.25">
      <c r="F31" s="17" t="e">
        <f>IFERROR(IF(COUNTA(Tbl_M2[[#This Row],[Subgroup 1]:[Subgroup 4]])=0,NA(),SUM(Tbl_M2[[#This Row],[Subgroup 1]:[Subgroup 4]])),NA())</f>
        <v>#N/A</v>
      </c>
      <c r="G31" s="17" t="e" cm="1">
        <f t="array" ref="G31">MEDIAN(IF(ISNUMBER(Tbl_M2[Subgroup 1]),Tbl_M2[Subgroup 1]))</f>
        <v>#NUM!</v>
      </c>
      <c r="I31" s="134"/>
      <c r="J31" s="135"/>
      <c r="K31" s="135"/>
      <c r="L31" s="135"/>
      <c r="M31" s="135"/>
      <c r="N31" s="135"/>
      <c r="O31" s="135"/>
      <c r="P31" s="135"/>
      <c r="Q31" s="135"/>
      <c r="R31" s="135"/>
      <c r="S31" s="135"/>
      <c r="T31" s="136"/>
    </row>
    <row r="32" spans="6:21" x14ac:dyDescent="0.25">
      <c r="F32" s="17" t="e">
        <f>IFERROR(IF(COUNTA(Tbl_M2[[#This Row],[Subgroup 1]:[Subgroup 4]])=0,NA(),SUM(Tbl_M2[[#This Row],[Subgroup 1]:[Subgroup 4]])),NA())</f>
        <v>#N/A</v>
      </c>
      <c r="G32" s="17" t="e" cm="1">
        <f t="array" ref="G32">MEDIAN(IF(ISNUMBER(Tbl_M2[Subgroup 1]),Tbl_M2[Subgroup 1]))</f>
        <v>#NUM!</v>
      </c>
      <c r="I32" s="137"/>
      <c r="J32" s="138"/>
      <c r="K32" s="138"/>
      <c r="L32" s="138"/>
      <c r="M32" s="138"/>
      <c r="N32" s="138"/>
      <c r="O32" s="138"/>
      <c r="P32" s="138"/>
      <c r="Q32" s="138"/>
      <c r="R32" s="138"/>
      <c r="S32" s="138"/>
      <c r="T32" s="139"/>
    </row>
    <row r="33" spans="6:20" x14ac:dyDescent="0.25">
      <c r="F33" s="17" t="e">
        <f>IFERROR(IF(COUNTA(Tbl_M2[[#This Row],[Subgroup 1]:[Subgroup 4]])=0,NA(),SUM(Tbl_M2[[#This Row],[Subgroup 1]:[Subgroup 4]])),NA())</f>
        <v>#N/A</v>
      </c>
      <c r="G33" s="17" t="e" cm="1">
        <f t="array" ref="G33">MEDIAN(IF(ISNUMBER(Tbl_M2[Subgroup 1]),Tbl_M2[Subgroup 1]))</f>
        <v>#NUM!</v>
      </c>
    </row>
    <row r="34" spans="6:20" x14ac:dyDescent="0.25">
      <c r="F34" s="17" t="e">
        <f>IFERROR(IF(COUNTA(Tbl_M2[[#This Row],[Subgroup 1]:[Subgroup 4]])=0,NA(),SUM(Tbl_M2[[#This Row],[Subgroup 1]:[Subgroup 4]])),NA())</f>
        <v>#N/A</v>
      </c>
      <c r="G34" s="17" t="e" cm="1">
        <f t="array" ref="G34">MEDIAN(IF(ISNUMBER(Tbl_M2[Subgroup 1]),Tbl_M2[Subgroup 1]))</f>
        <v>#NUM!</v>
      </c>
      <c r="I34" s="74" t="s">
        <v>191</v>
      </c>
      <c r="J34" s="75"/>
      <c r="K34" s="75"/>
      <c r="L34" s="75"/>
      <c r="M34" s="75"/>
      <c r="N34" s="75"/>
      <c r="O34" s="75"/>
      <c r="P34" s="75"/>
      <c r="Q34" s="75"/>
      <c r="R34" s="75"/>
      <c r="S34" s="75"/>
      <c r="T34" s="75"/>
    </row>
    <row r="35" spans="6:20" x14ac:dyDescent="0.25">
      <c r="F35" s="17" t="e">
        <f>IFERROR(IF(COUNTA(Tbl_M2[[#This Row],[Subgroup 1]:[Subgroup 4]])=0,NA(),SUM(Tbl_M2[[#This Row],[Subgroup 1]:[Subgroup 4]])),NA())</f>
        <v>#N/A</v>
      </c>
      <c r="G35" s="17" t="e" cm="1">
        <f t="array" ref="G35">MEDIAN(IF(ISNUMBER(Tbl_M2[Subgroup 1]),Tbl_M2[Subgroup 1]))</f>
        <v>#NUM!</v>
      </c>
    </row>
    <row r="36" spans="6:20" x14ac:dyDescent="0.25">
      <c r="F36" s="17" t="e">
        <f>IFERROR(IF(COUNTA(Tbl_M2[[#This Row],[Subgroup 1]:[Subgroup 4]])=0,NA(),SUM(Tbl_M2[[#This Row],[Subgroup 1]:[Subgroup 4]])),NA())</f>
        <v>#N/A</v>
      </c>
      <c r="G36" s="17" t="e" cm="1">
        <f t="array" ref="G36">MEDIAN(IF(ISNUMBER(Tbl_M2[Subgroup 1]),Tbl_M2[Subgroup 1]))</f>
        <v>#NUM!</v>
      </c>
    </row>
    <row r="37" spans="6:20" x14ac:dyDescent="0.25">
      <c r="F37" s="17" t="e">
        <f>IFERROR(IF(COUNTA(Tbl_M2[[#This Row],[Subgroup 1]:[Subgroup 4]])=0,NA(),SUM(Tbl_M2[[#This Row],[Subgroup 1]:[Subgroup 4]])),NA())</f>
        <v>#N/A</v>
      </c>
      <c r="G37" s="17" t="e" cm="1">
        <f t="array" ref="G37">MEDIAN(IF(ISNUMBER(Tbl_M2[Subgroup 1]),Tbl_M2[Subgroup 1]))</f>
        <v>#NUM!</v>
      </c>
    </row>
    <row r="38" spans="6:20" x14ac:dyDescent="0.25">
      <c r="F38" s="17" t="e">
        <f>IFERROR(IF(COUNTA(Tbl_M2[[#This Row],[Subgroup 1]:[Subgroup 4]])=0,NA(),SUM(Tbl_M2[[#This Row],[Subgroup 1]:[Subgroup 4]])),NA())</f>
        <v>#N/A</v>
      </c>
      <c r="G38" s="17" t="e" cm="1">
        <f t="array" ref="G38">MEDIAN(IF(ISNUMBER(Tbl_M2[Subgroup 1]),Tbl_M2[Subgroup 1]))</f>
        <v>#NUM!</v>
      </c>
    </row>
    <row r="39" spans="6:20" x14ac:dyDescent="0.25">
      <c r="F39" s="17" t="e">
        <f>IFERROR(IF(COUNTA(Tbl_M2[[#This Row],[Subgroup 1]:[Subgroup 4]])=0,NA(),SUM(Tbl_M2[[#This Row],[Subgroup 1]:[Subgroup 4]])),NA())</f>
        <v>#N/A</v>
      </c>
      <c r="G39" s="17" t="e" cm="1">
        <f t="array" ref="G39">MEDIAN(IF(ISNUMBER(Tbl_M2[Subgroup 1]),Tbl_M2[Subgroup 1]))</f>
        <v>#NUM!</v>
      </c>
    </row>
    <row r="40" spans="6:20" x14ac:dyDescent="0.25">
      <c r="F40" s="17" t="e">
        <f>IFERROR(IF(COUNTA(Tbl_M2[[#This Row],[Subgroup 1]:[Subgroup 4]])=0,NA(),SUM(Tbl_M2[[#This Row],[Subgroup 1]:[Subgroup 4]])),NA())</f>
        <v>#N/A</v>
      </c>
      <c r="G40" s="17" t="e" cm="1">
        <f t="array" ref="G40">MEDIAN(IF(ISNUMBER(Tbl_M2[Subgroup 1]),Tbl_M2[Subgroup 1]))</f>
        <v>#NUM!</v>
      </c>
    </row>
    <row r="41" spans="6:20" x14ac:dyDescent="0.25">
      <c r="F41" s="17" t="e">
        <f>IFERROR(IF(COUNTA(Tbl_M2[[#This Row],[Subgroup 1]:[Subgroup 4]])=0,NA(),SUM(Tbl_M2[[#This Row],[Subgroup 1]:[Subgroup 4]])),NA())</f>
        <v>#N/A</v>
      </c>
      <c r="G41" s="17" t="e" cm="1">
        <f t="array" ref="G41">MEDIAN(IF(ISNUMBER(Tbl_M2[Subgroup 1]),Tbl_M2[Subgroup 1]))</f>
        <v>#NUM!</v>
      </c>
    </row>
    <row r="42" spans="6:20" x14ac:dyDescent="0.25">
      <c r="F42" s="17" t="e">
        <f>IFERROR(IF(COUNTA(Tbl_M2[[#This Row],[Subgroup 1]:[Subgroup 4]])=0,NA(),SUM(Tbl_M2[[#This Row],[Subgroup 1]:[Subgroup 4]])),NA())</f>
        <v>#N/A</v>
      </c>
      <c r="G42" s="17" t="e" cm="1">
        <f t="array" ref="G42">MEDIAN(IF(ISNUMBER(Tbl_M2[Subgroup 1]),Tbl_M2[Subgroup 1]))</f>
        <v>#NUM!</v>
      </c>
    </row>
    <row r="43" spans="6:20" x14ac:dyDescent="0.25">
      <c r="F43" s="17" t="e">
        <f>IFERROR(IF(COUNTA(Tbl_M2[[#This Row],[Subgroup 1]:[Subgroup 4]])=0,NA(),SUM(Tbl_M2[[#This Row],[Subgroup 1]:[Subgroup 4]])),NA())</f>
        <v>#N/A</v>
      </c>
      <c r="G43" s="17" t="e" cm="1">
        <f t="array" ref="G43">MEDIAN(IF(ISNUMBER(Tbl_M2[Subgroup 1]),Tbl_M2[Subgroup 1]))</f>
        <v>#NUM!</v>
      </c>
    </row>
    <row r="44" spans="6:20" x14ac:dyDescent="0.25">
      <c r="F44" s="17" t="e">
        <f>IFERROR(IF(COUNTA(Tbl_M2[[#This Row],[Subgroup 1]:[Subgroup 4]])=0,NA(),SUM(Tbl_M2[[#This Row],[Subgroup 1]:[Subgroup 4]])),NA())</f>
        <v>#N/A</v>
      </c>
      <c r="G44" s="17" t="e" cm="1">
        <f t="array" ref="G44">MEDIAN(IF(ISNUMBER(Tbl_M2[Subgroup 1]),Tbl_M2[Subgroup 1]))</f>
        <v>#NUM!</v>
      </c>
    </row>
    <row r="45" spans="6:20" x14ac:dyDescent="0.25">
      <c r="F45" s="17" t="e">
        <f>IFERROR(IF(COUNTA(Tbl_M2[[#This Row],[Subgroup 1]:[Subgroup 4]])=0,NA(),SUM(Tbl_M2[[#This Row],[Subgroup 1]:[Subgroup 4]])),NA())</f>
        <v>#N/A</v>
      </c>
      <c r="G45" s="17" t="e" cm="1">
        <f t="array" ref="G45">MEDIAN(IF(ISNUMBER(Tbl_M2[Subgroup 1]),Tbl_M2[Subgroup 1]))</f>
        <v>#NUM!</v>
      </c>
    </row>
    <row r="46" spans="6:20" x14ac:dyDescent="0.25">
      <c r="F46" s="17" t="e">
        <f>IFERROR(IF(COUNTA(Tbl_M2[[#This Row],[Subgroup 1]:[Subgroup 4]])=0,NA(),SUM(Tbl_M2[[#This Row],[Subgroup 1]:[Subgroup 4]])),NA())</f>
        <v>#N/A</v>
      </c>
      <c r="G46" s="17" t="e" cm="1">
        <f t="array" ref="G46">MEDIAN(IF(ISNUMBER(Tbl_M2[Subgroup 1]),Tbl_M2[Subgroup 1]))</f>
        <v>#NUM!</v>
      </c>
    </row>
    <row r="47" spans="6:20" x14ac:dyDescent="0.25">
      <c r="F47" s="17" t="e">
        <f>IFERROR(IF(COUNTA(Tbl_M2[[#This Row],[Subgroup 1]:[Subgroup 4]])=0,NA(),SUM(Tbl_M2[[#This Row],[Subgroup 1]:[Subgroup 4]])),NA())</f>
        <v>#N/A</v>
      </c>
      <c r="G47" s="17" t="e" cm="1">
        <f t="array" ref="G47">MEDIAN(IF(ISNUMBER(Tbl_M2[Subgroup 1]),Tbl_M2[Subgroup 1]))</f>
        <v>#NUM!</v>
      </c>
    </row>
    <row r="48" spans="6:20" x14ac:dyDescent="0.25">
      <c r="F48" s="17" t="e">
        <f>IFERROR(IF(COUNTA(Tbl_M2[[#This Row],[Subgroup 1]:[Subgroup 4]])=0,NA(),SUM(Tbl_M2[[#This Row],[Subgroup 1]:[Subgroup 4]])),NA())</f>
        <v>#N/A</v>
      </c>
      <c r="G48" s="17" t="e" cm="1">
        <f t="array" ref="G48">MEDIAN(IF(ISNUMBER(Tbl_M2[Subgroup 1]),Tbl_M2[Subgroup 1]))</f>
        <v>#NUM!</v>
      </c>
    </row>
    <row r="49" spans="6:7" x14ac:dyDescent="0.25">
      <c r="F49" s="17" t="e">
        <f>IFERROR(IF(COUNTA(Tbl_M2[[#This Row],[Subgroup 1]:[Subgroup 4]])=0,NA(),SUM(Tbl_M2[[#This Row],[Subgroup 1]:[Subgroup 4]])),NA())</f>
        <v>#N/A</v>
      </c>
      <c r="G49" s="17" t="e" cm="1">
        <f t="array" ref="G49">MEDIAN(IF(ISNUMBER(Tbl_M2[Subgroup 1]),Tbl_M2[Subgroup 1]))</f>
        <v>#NUM!</v>
      </c>
    </row>
    <row r="50" spans="6:7" x14ac:dyDescent="0.25">
      <c r="F50" s="17" t="e">
        <f>IFERROR(IF(COUNTA(Tbl_M2[[#This Row],[Subgroup 1]:[Subgroup 4]])=0,NA(),SUM(Tbl_M2[[#This Row],[Subgroup 1]:[Subgroup 4]])),NA())</f>
        <v>#N/A</v>
      </c>
      <c r="G50" s="17" t="e" cm="1">
        <f t="array" ref="G50">MEDIAN(IF(ISNUMBER(Tbl_M2[Subgroup 1]),Tbl_M2[Subgroup 1]))</f>
        <v>#NUM!</v>
      </c>
    </row>
    <row r="51" spans="6:7" x14ac:dyDescent="0.25">
      <c r="F51" s="17" t="e">
        <f>IFERROR(IF(COUNTA(Tbl_M2[[#This Row],[Subgroup 1]:[Subgroup 4]])=0,NA(),SUM(Tbl_M2[[#This Row],[Subgroup 1]:[Subgroup 4]])),NA())</f>
        <v>#N/A</v>
      </c>
      <c r="G51" s="17" t="e" cm="1">
        <f t="array" ref="G51">MEDIAN(IF(ISNUMBER(Tbl_M2[Subgroup 1]),Tbl_M2[Subgroup 1]))</f>
        <v>#NUM!</v>
      </c>
    </row>
    <row r="52" spans="6:7" x14ac:dyDescent="0.25">
      <c r="F52" s="17" t="e">
        <f>IFERROR(IF(COUNTA(Tbl_M2[[#This Row],[Subgroup 1]:[Subgroup 4]])=0,NA(),SUM(Tbl_M2[[#This Row],[Subgroup 1]:[Subgroup 4]])),NA())</f>
        <v>#N/A</v>
      </c>
      <c r="G52" s="17" t="e" cm="1">
        <f t="array" ref="G52">MEDIAN(IF(ISNUMBER(Tbl_M2[Subgroup 1]),Tbl_M2[Subgroup 1]))</f>
        <v>#NUM!</v>
      </c>
    </row>
    <row r="53" spans="6:7" x14ac:dyDescent="0.25">
      <c r="F53" s="17" t="e">
        <f>IFERROR(IF(COUNTA(Tbl_M2[[#This Row],[Subgroup 1]:[Subgroup 4]])=0,NA(),SUM(Tbl_M2[[#This Row],[Subgroup 1]:[Subgroup 4]])),NA())</f>
        <v>#N/A</v>
      </c>
      <c r="G53" s="17" t="e" cm="1">
        <f t="array" ref="G53">MEDIAN(IF(ISNUMBER(Tbl_M2[Subgroup 1]),Tbl_M2[Subgroup 1]))</f>
        <v>#NUM!</v>
      </c>
    </row>
    <row r="54" spans="6:7" x14ac:dyDescent="0.25">
      <c r="F54" s="17" t="e">
        <f>IFERROR(IF(COUNTA(Tbl_M2[[#This Row],[Subgroup 1]:[Subgroup 4]])=0,NA(),SUM(Tbl_M2[[#This Row],[Subgroup 1]:[Subgroup 4]])),NA())</f>
        <v>#N/A</v>
      </c>
      <c r="G54" s="17" t="e" cm="1">
        <f t="array" ref="G54">MEDIAN(IF(ISNUMBER(Tbl_M2[Subgroup 1]),Tbl_M2[Subgroup 1]))</f>
        <v>#NUM!</v>
      </c>
    </row>
    <row r="55" spans="6:7" x14ac:dyDescent="0.25">
      <c r="F55" s="17" t="e">
        <f>IFERROR(IF(COUNTA(Tbl_M2[[#This Row],[Subgroup 1]:[Subgroup 4]])=0,NA(),SUM(Tbl_M2[[#This Row],[Subgroup 1]:[Subgroup 4]])),NA())</f>
        <v>#N/A</v>
      </c>
      <c r="G55" s="17" t="e" cm="1">
        <f t="array" ref="G55">MEDIAN(IF(ISNUMBER(Tbl_M2[Subgroup 1]),Tbl_M2[Subgroup 1]))</f>
        <v>#NUM!</v>
      </c>
    </row>
    <row r="56" spans="6:7" x14ac:dyDescent="0.25">
      <c r="F56" s="17" t="e">
        <f>IFERROR(IF(COUNTA(Tbl_M2[[#This Row],[Subgroup 1]:[Subgroup 4]])=0,NA(),SUM(Tbl_M2[[#This Row],[Subgroup 1]:[Subgroup 4]])),NA())</f>
        <v>#N/A</v>
      </c>
      <c r="G56" s="17" t="e" cm="1">
        <f t="array" ref="G56">MEDIAN(IF(ISNUMBER(Tbl_M2[Subgroup 1]),Tbl_M2[Subgroup 1]))</f>
        <v>#NUM!</v>
      </c>
    </row>
    <row r="57" spans="6:7" x14ac:dyDescent="0.25">
      <c r="F57" s="17" t="e">
        <f>IFERROR(IF(COUNTA(Tbl_M2[[#This Row],[Subgroup 1]:[Subgroup 4]])=0,NA(),SUM(Tbl_M2[[#This Row],[Subgroup 1]:[Subgroup 4]])),NA())</f>
        <v>#N/A</v>
      </c>
      <c r="G57" s="17" t="e" cm="1">
        <f t="array" ref="G57">MEDIAN(IF(ISNUMBER(Tbl_M2[Subgroup 1]),Tbl_M2[Subgroup 1]))</f>
        <v>#NUM!</v>
      </c>
    </row>
    <row r="58" spans="6:7" x14ac:dyDescent="0.25">
      <c r="F58" s="17" t="e">
        <f>IFERROR(IF(COUNTA(Tbl_M2[[#This Row],[Subgroup 1]:[Subgroup 4]])=0,NA(),SUM(Tbl_M2[[#This Row],[Subgroup 1]:[Subgroup 4]])),NA())</f>
        <v>#N/A</v>
      </c>
      <c r="G58" s="17" t="e" cm="1">
        <f t="array" ref="G58">MEDIAN(IF(ISNUMBER(Tbl_M2[Subgroup 1]),Tbl_M2[Subgroup 1]))</f>
        <v>#NUM!</v>
      </c>
    </row>
    <row r="59" spans="6:7" x14ac:dyDescent="0.25">
      <c r="F59" s="17" t="e">
        <f>IFERROR(IF(COUNTA(Tbl_M2[[#This Row],[Subgroup 1]:[Subgroup 4]])=0,NA(),SUM(Tbl_M2[[#This Row],[Subgroup 1]:[Subgroup 4]])),NA())</f>
        <v>#N/A</v>
      </c>
      <c r="G59" s="17" t="e" cm="1">
        <f t="array" ref="G59">MEDIAN(IF(ISNUMBER(Tbl_M2[Subgroup 1]),Tbl_M2[Subgroup 1]))</f>
        <v>#NUM!</v>
      </c>
    </row>
    <row r="60" spans="6:7" x14ac:dyDescent="0.25">
      <c r="F60" s="17" t="e">
        <f>IFERROR(IF(COUNTA(Tbl_M2[[#This Row],[Subgroup 1]:[Subgroup 4]])=0,NA(),SUM(Tbl_M2[[#This Row],[Subgroup 1]:[Subgroup 4]])),NA())</f>
        <v>#N/A</v>
      </c>
      <c r="G60" s="17" t="e" cm="1">
        <f t="array" ref="G60">MEDIAN(IF(ISNUMBER(Tbl_M2[Subgroup 1]),Tbl_M2[Subgroup 1]))</f>
        <v>#NUM!</v>
      </c>
    </row>
    <row r="61" spans="6:7" x14ac:dyDescent="0.25">
      <c r="F61" s="17" t="e">
        <f>IFERROR(IF(COUNTA(Tbl_M2[[#This Row],[Subgroup 1]:[Subgroup 4]])=0,NA(),SUM(Tbl_M2[[#This Row],[Subgroup 1]:[Subgroup 4]])),NA())</f>
        <v>#N/A</v>
      </c>
      <c r="G61" s="17" t="e" cm="1">
        <f t="array" ref="G61">MEDIAN(IF(ISNUMBER(Tbl_M2[Subgroup 1]),Tbl_M2[Subgroup 1]))</f>
        <v>#NUM!</v>
      </c>
    </row>
    <row r="62" spans="6:7" x14ac:dyDescent="0.25">
      <c r="F62" s="17" t="e">
        <f>IFERROR(IF(COUNTA(Tbl_M2[[#This Row],[Subgroup 1]:[Subgroup 4]])=0,NA(),SUM(Tbl_M2[[#This Row],[Subgroup 1]:[Subgroup 4]])),NA())</f>
        <v>#N/A</v>
      </c>
      <c r="G62" s="17" t="e" cm="1">
        <f t="array" ref="G62">MEDIAN(IF(ISNUMBER(Tbl_M2[Subgroup 1]),Tbl_M2[Subgroup 1]))</f>
        <v>#NUM!</v>
      </c>
    </row>
    <row r="63" spans="6:7" x14ac:dyDescent="0.25">
      <c r="F63" s="17" t="e">
        <f>IFERROR(IF(COUNTA(Tbl_M2[[#This Row],[Subgroup 1]:[Subgroup 4]])=0,NA(),SUM(Tbl_M2[[#This Row],[Subgroup 1]:[Subgroup 4]])),NA())</f>
        <v>#N/A</v>
      </c>
      <c r="G63" s="17" t="e" cm="1">
        <f t="array" ref="G63">MEDIAN(IF(ISNUMBER(Tbl_M2[Subgroup 1]),Tbl_M2[Subgroup 1]))</f>
        <v>#NUM!</v>
      </c>
    </row>
    <row r="64" spans="6:7" x14ac:dyDescent="0.25">
      <c r="F64" s="17" t="e">
        <f>IFERROR(IF(COUNTA(Tbl_M2[[#This Row],[Subgroup 1]:[Subgroup 4]])=0,NA(),SUM(Tbl_M2[[#This Row],[Subgroup 1]:[Subgroup 4]])),NA())</f>
        <v>#N/A</v>
      </c>
      <c r="G64" s="17" t="e" cm="1">
        <f t="array" ref="G64">MEDIAN(IF(ISNUMBER(Tbl_M2[Subgroup 1]),Tbl_M2[Subgroup 1]))</f>
        <v>#NUM!</v>
      </c>
    </row>
    <row r="65" spans="6:7" x14ac:dyDescent="0.25">
      <c r="F65" s="17" t="e">
        <f>IFERROR(IF(COUNTA(Tbl_M2[[#This Row],[Subgroup 1]:[Subgroup 4]])=0,NA(),SUM(Tbl_M2[[#This Row],[Subgroup 1]:[Subgroup 4]])),NA())</f>
        <v>#N/A</v>
      </c>
      <c r="G65" s="17" t="e" cm="1">
        <f t="array" ref="G65">MEDIAN(IF(ISNUMBER(Tbl_M2[Subgroup 1]),Tbl_M2[Subgroup 1]))</f>
        <v>#NUM!</v>
      </c>
    </row>
    <row r="66" spans="6:7" x14ac:dyDescent="0.25">
      <c r="F66" s="17" t="e">
        <f>IFERROR(IF(COUNTA(Tbl_M2[[#This Row],[Subgroup 1]:[Subgroup 4]])=0,NA(),SUM(Tbl_M2[[#This Row],[Subgroup 1]:[Subgroup 4]])),NA())</f>
        <v>#N/A</v>
      </c>
      <c r="G66" s="17" t="e" cm="1">
        <f t="array" ref="G66">MEDIAN(IF(ISNUMBER(Tbl_M2[Subgroup 1]),Tbl_M2[Subgroup 1]))</f>
        <v>#NUM!</v>
      </c>
    </row>
    <row r="67" spans="6:7" x14ac:dyDescent="0.25">
      <c r="F67" s="17" t="e">
        <f>IFERROR(IF(COUNTA(Tbl_M2[[#This Row],[Subgroup 1]:[Subgroup 4]])=0,NA(),SUM(Tbl_M2[[#This Row],[Subgroup 1]:[Subgroup 4]])),NA())</f>
        <v>#N/A</v>
      </c>
      <c r="G67" s="17" t="e" cm="1">
        <f t="array" ref="G67">MEDIAN(IF(ISNUMBER(Tbl_M2[Subgroup 1]),Tbl_M2[Subgroup 1]))</f>
        <v>#NUM!</v>
      </c>
    </row>
    <row r="68" spans="6:7" x14ac:dyDescent="0.25">
      <c r="F68" s="17" t="e">
        <f>IFERROR(IF(COUNTA(Tbl_M2[[#This Row],[Subgroup 1]:[Subgroup 4]])=0,NA(),SUM(Tbl_M2[[#This Row],[Subgroup 1]:[Subgroup 4]])),NA())</f>
        <v>#N/A</v>
      </c>
      <c r="G68" s="17" t="e" cm="1">
        <f t="array" ref="G68">MEDIAN(IF(ISNUMBER(Tbl_M2[Subgroup 1]),Tbl_M2[Subgroup 1]))</f>
        <v>#NUM!</v>
      </c>
    </row>
    <row r="69" spans="6:7" x14ac:dyDescent="0.25">
      <c r="F69" s="17" t="e">
        <f>IFERROR(IF(COUNTA(Tbl_M2[[#This Row],[Subgroup 1]:[Subgroup 4]])=0,NA(),SUM(Tbl_M2[[#This Row],[Subgroup 1]:[Subgroup 4]])),NA())</f>
        <v>#N/A</v>
      </c>
      <c r="G69" s="17" t="e" cm="1">
        <f t="array" ref="G69">MEDIAN(IF(ISNUMBER(Tbl_M2[Subgroup 1]),Tbl_M2[Subgroup 1]))</f>
        <v>#NUM!</v>
      </c>
    </row>
    <row r="70" spans="6:7" x14ac:dyDescent="0.25">
      <c r="F70" s="17" t="e">
        <f>IFERROR(IF(COUNTA(Tbl_M2[[#This Row],[Subgroup 1]:[Subgroup 4]])=0,NA(),SUM(Tbl_M2[[#This Row],[Subgroup 1]:[Subgroup 4]])),NA())</f>
        <v>#N/A</v>
      </c>
      <c r="G70" s="17" t="e" cm="1">
        <f t="array" ref="G70">MEDIAN(IF(ISNUMBER(Tbl_M2[Subgroup 1]),Tbl_M2[Subgroup 1]))</f>
        <v>#NUM!</v>
      </c>
    </row>
    <row r="71" spans="6:7" x14ac:dyDescent="0.25">
      <c r="F71" s="17" t="e">
        <f>IFERROR(IF(COUNTA(Tbl_M2[[#This Row],[Subgroup 1]:[Subgroup 4]])=0,NA(),SUM(Tbl_M2[[#This Row],[Subgroup 1]:[Subgroup 4]])),NA())</f>
        <v>#N/A</v>
      </c>
      <c r="G71" s="17" t="e" cm="1">
        <f t="array" ref="G71">MEDIAN(IF(ISNUMBER(Tbl_M2[Subgroup 1]),Tbl_M2[Subgroup 1]))</f>
        <v>#NUM!</v>
      </c>
    </row>
    <row r="72" spans="6:7" x14ac:dyDescent="0.25">
      <c r="F72" s="17" t="e">
        <f>IFERROR(IF(COUNTA(Tbl_M2[[#This Row],[Subgroup 1]:[Subgroup 4]])=0,NA(),SUM(Tbl_M2[[#This Row],[Subgroup 1]:[Subgroup 4]])),NA())</f>
        <v>#N/A</v>
      </c>
      <c r="G72" s="17" t="e" cm="1">
        <f t="array" ref="G72">MEDIAN(IF(ISNUMBER(Tbl_M2[Subgroup 1]),Tbl_M2[Subgroup 1]))</f>
        <v>#NUM!</v>
      </c>
    </row>
    <row r="73" spans="6:7" x14ac:dyDescent="0.25">
      <c r="F73" s="17" t="e">
        <f>IFERROR(IF(COUNTA(Tbl_M2[[#This Row],[Subgroup 1]:[Subgroup 4]])=0,NA(),SUM(Tbl_M2[[#This Row],[Subgroup 1]:[Subgroup 4]])),NA())</f>
        <v>#N/A</v>
      </c>
      <c r="G73" s="17" t="e" cm="1">
        <f t="array" ref="G73">MEDIAN(IF(ISNUMBER(Tbl_M2[Subgroup 1]),Tbl_M2[Subgroup 1]))</f>
        <v>#NUM!</v>
      </c>
    </row>
    <row r="74" spans="6:7" x14ac:dyDescent="0.25">
      <c r="F74" s="17" t="e">
        <f>IFERROR(IF(COUNTA(Tbl_M2[[#This Row],[Subgroup 1]:[Subgroup 4]])=0,NA(),SUM(Tbl_M2[[#This Row],[Subgroup 1]:[Subgroup 4]])),NA())</f>
        <v>#N/A</v>
      </c>
      <c r="G74" s="17" t="e" cm="1">
        <f t="array" ref="G74">MEDIAN(IF(ISNUMBER(Tbl_M2[Subgroup 1]),Tbl_M2[Subgroup 1]))</f>
        <v>#NUM!</v>
      </c>
    </row>
    <row r="75" spans="6:7" x14ac:dyDescent="0.25">
      <c r="F75" s="17" t="e">
        <f>IFERROR(IF(COUNTA(Tbl_M2[[#This Row],[Subgroup 1]:[Subgroup 4]])=0,NA(),SUM(Tbl_M2[[#This Row],[Subgroup 1]:[Subgroup 4]])),NA())</f>
        <v>#N/A</v>
      </c>
      <c r="G75" s="17" t="e" cm="1">
        <f t="array" ref="G75">MEDIAN(IF(ISNUMBER(Tbl_M2[Subgroup 1]),Tbl_M2[Subgroup 1]))</f>
        <v>#NUM!</v>
      </c>
    </row>
    <row r="76" spans="6:7" x14ac:dyDescent="0.25">
      <c r="F76" s="17" t="e">
        <f>IFERROR(IF(COUNTA(Tbl_M2[[#This Row],[Subgroup 1]:[Subgroup 4]])=0,NA(),SUM(Tbl_M2[[#This Row],[Subgroup 1]:[Subgroup 4]])),NA())</f>
        <v>#N/A</v>
      </c>
      <c r="G76" s="17" t="e" cm="1">
        <f t="array" ref="G76">MEDIAN(IF(ISNUMBER(Tbl_M2[Subgroup 1]),Tbl_M2[Subgroup 1]))</f>
        <v>#NUM!</v>
      </c>
    </row>
    <row r="77" spans="6:7" x14ac:dyDescent="0.25">
      <c r="F77" s="17" t="e">
        <f>IFERROR(IF(COUNTA(Tbl_M2[[#This Row],[Subgroup 1]:[Subgroup 4]])=0,NA(),SUM(Tbl_M2[[#This Row],[Subgroup 1]:[Subgroup 4]])),NA())</f>
        <v>#N/A</v>
      </c>
      <c r="G77" s="17" t="e" cm="1">
        <f t="array" ref="G77">MEDIAN(IF(ISNUMBER(Tbl_M2[Subgroup 1]),Tbl_M2[Subgroup 1]))</f>
        <v>#NUM!</v>
      </c>
    </row>
    <row r="78" spans="6:7" x14ac:dyDescent="0.25">
      <c r="F78" s="17" t="e">
        <f>IFERROR(IF(COUNTA(Tbl_M2[[#This Row],[Subgroup 1]:[Subgroup 4]])=0,NA(),SUM(Tbl_M2[[#This Row],[Subgroup 1]:[Subgroup 4]])),NA())</f>
        <v>#N/A</v>
      </c>
      <c r="G78" s="17" t="e" cm="1">
        <f t="array" ref="G78">MEDIAN(IF(ISNUMBER(Tbl_M2[Subgroup 1]),Tbl_M2[Subgroup 1]))</f>
        <v>#NUM!</v>
      </c>
    </row>
    <row r="79" spans="6:7" x14ac:dyDescent="0.25">
      <c r="F79" s="17" t="e">
        <f>IFERROR(IF(COUNTA(Tbl_M2[[#This Row],[Subgroup 1]:[Subgroup 4]])=0,NA(),SUM(Tbl_M2[[#This Row],[Subgroup 1]:[Subgroup 4]])),NA())</f>
        <v>#N/A</v>
      </c>
      <c r="G79" s="17" t="e" cm="1">
        <f t="array" ref="G79">MEDIAN(IF(ISNUMBER(Tbl_M2[Subgroup 1]),Tbl_M2[Subgroup 1]))</f>
        <v>#NUM!</v>
      </c>
    </row>
    <row r="80" spans="6:7" x14ac:dyDescent="0.25">
      <c r="F80" s="17" t="e">
        <f>IFERROR(IF(COUNTA(Tbl_M2[[#This Row],[Subgroup 1]:[Subgroup 4]])=0,NA(),SUM(Tbl_M2[[#This Row],[Subgroup 1]:[Subgroup 4]])),NA())</f>
        <v>#N/A</v>
      </c>
      <c r="G80" s="17" t="e" cm="1">
        <f t="array" ref="G80">MEDIAN(IF(ISNUMBER(Tbl_M2[Subgroup 1]),Tbl_M2[Subgroup 1]))</f>
        <v>#NUM!</v>
      </c>
    </row>
    <row r="81" spans="6:7" x14ac:dyDescent="0.25">
      <c r="F81" s="17" t="e">
        <f>IFERROR(IF(COUNTA(Tbl_M2[[#This Row],[Subgroup 1]:[Subgroup 4]])=0,NA(),SUM(Tbl_M2[[#This Row],[Subgroup 1]:[Subgroup 4]])),NA())</f>
        <v>#N/A</v>
      </c>
      <c r="G81" s="17" t="e" cm="1">
        <f t="array" ref="G81">MEDIAN(IF(ISNUMBER(Tbl_M2[Subgroup 1]),Tbl_M2[Subgroup 1]))</f>
        <v>#NUM!</v>
      </c>
    </row>
    <row r="82" spans="6:7" x14ac:dyDescent="0.25">
      <c r="F82" s="17" t="e">
        <f>IFERROR(IF(COUNTA(Tbl_M2[[#This Row],[Subgroup 1]:[Subgroup 4]])=0,NA(),SUM(Tbl_M2[[#This Row],[Subgroup 1]:[Subgroup 4]])),NA())</f>
        <v>#N/A</v>
      </c>
      <c r="G82" s="17" t="e" cm="1">
        <f t="array" ref="G82">MEDIAN(IF(ISNUMBER(Tbl_M2[Subgroup 1]),Tbl_M2[Subgroup 1]))</f>
        <v>#NUM!</v>
      </c>
    </row>
    <row r="83" spans="6:7" x14ac:dyDescent="0.25">
      <c r="F83" s="17" t="e">
        <f>IFERROR(IF(COUNTA(Tbl_M2[[#This Row],[Subgroup 1]:[Subgroup 4]])=0,NA(),SUM(Tbl_M2[[#This Row],[Subgroup 1]:[Subgroup 4]])),NA())</f>
        <v>#N/A</v>
      </c>
      <c r="G83" s="17" t="e" cm="1">
        <f t="array" ref="G83">MEDIAN(IF(ISNUMBER(Tbl_M2[Subgroup 1]),Tbl_M2[Subgroup 1]))</f>
        <v>#NUM!</v>
      </c>
    </row>
    <row r="84" spans="6:7" x14ac:dyDescent="0.25">
      <c r="F84" s="17" t="e">
        <f>IFERROR(IF(COUNTA(Tbl_M2[[#This Row],[Subgroup 1]:[Subgroup 4]])=0,NA(),SUM(Tbl_M2[[#This Row],[Subgroup 1]:[Subgroup 4]])),NA())</f>
        <v>#N/A</v>
      </c>
      <c r="G84" s="17" t="e" cm="1">
        <f t="array" ref="G84">MEDIAN(IF(ISNUMBER(Tbl_M2[Subgroup 1]),Tbl_M2[Subgroup 1]))</f>
        <v>#NUM!</v>
      </c>
    </row>
    <row r="85" spans="6:7" x14ac:dyDescent="0.25">
      <c r="F85" s="17" t="e">
        <f>IFERROR(IF(COUNTA(Tbl_M2[[#This Row],[Subgroup 1]:[Subgroup 4]])=0,NA(),SUM(Tbl_M2[[#This Row],[Subgroup 1]:[Subgroup 4]])),NA())</f>
        <v>#N/A</v>
      </c>
      <c r="G85" s="17" t="e" cm="1">
        <f t="array" ref="G85">MEDIAN(IF(ISNUMBER(Tbl_M2[Subgroup 1]),Tbl_M2[Subgroup 1]))</f>
        <v>#NUM!</v>
      </c>
    </row>
    <row r="86" spans="6:7" x14ac:dyDescent="0.25">
      <c r="F86" s="17" t="e">
        <f>IFERROR(IF(COUNTA(Tbl_M2[[#This Row],[Subgroup 1]:[Subgroup 4]])=0,NA(),SUM(Tbl_M2[[#This Row],[Subgroup 1]:[Subgroup 4]])),NA())</f>
        <v>#N/A</v>
      </c>
      <c r="G86" s="17" t="e" cm="1">
        <f t="array" ref="G86">MEDIAN(IF(ISNUMBER(Tbl_M2[Subgroup 1]),Tbl_M2[Subgroup 1]))</f>
        <v>#NUM!</v>
      </c>
    </row>
    <row r="87" spans="6:7" x14ac:dyDescent="0.25">
      <c r="F87" s="17" t="e">
        <f>IFERROR(IF(COUNTA(Tbl_M2[[#This Row],[Subgroup 1]:[Subgroup 4]])=0,NA(),SUM(Tbl_M2[[#This Row],[Subgroup 1]:[Subgroup 4]])),NA())</f>
        <v>#N/A</v>
      </c>
      <c r="G87" s="17" t="e" cm="1">
        <f t="array" ref="G87">MEDIAN(IF(ISNUMBER(Tbl_M2[Subgroup 1]),Tbl_M2[Subgroup 1]))</f>
        <v>#NUM!</v>
      </c>
    </row>
    <row r="88" spans="6:7" x14ac:dyDescent="0.25">
      <c r="F88" s="17" t="e">
        <f>IFERROR(IF(COUNTA(Tbl_M2[[#This Row],[Subgroup 1]:[Subgroup 4]])=0,NA(),SUM(Tbl_M2[[#This Row],[Subgroup 1]:[Subgroup 4]])),NA())</f>
        <v>#N/A</v>
      </c>
      <c r="G88" s="17" t="e" cm="1">
        <f t="array" ref="G88">MEDIAN(IF(ISNUMBER(Tbl_M2[Subgroup 1]),Tbl_M2[Subgroup 1]))</f>
        <v>#NUM!</v>
      </c>
    </row>
    <row r="89" spans="6:7" x14ac:dyDescent="0.25">
      <c r="F89" s="17" t="e">
        <f>IFERROR(IF(COUNTA(Tbl_M2[[#This Row],[Subgroup 1]:[Subgroup 4]])=0,NA(),SUM(Tbl_M2[[#This Row],[Subgroup 1]:[Subgroup 4]])),NA())</f>
        <v>#N/A</v>
      </c>
      <c r="G89" s="17" t="e" cm="1">
        <f t="array" ref="G89">MEDIAN(IF(ISNUMBER(Tbl_M2[Subgroup 1]),Tbl_M2[Subgroup 1]))</f>
        <v>#NUM!</v>
      </c>
    </row>
    <row r="90" spans="6:7" x14ac:dyDescent="0.25">
      <c r="F90" s="17" t="e">
        <f>IFERROR(IF(COUNTA(Tbl_M2[[#This Row],[Subgroup 1]:[Subgroup 4]])=0,NA(),SUM(Tbl_M2[[#This Row],[Subgroup 1]:[Subgroup 4]])),NA())</f>
        <v>#N/A</v>
      </c>
      <c r="G90" s="17" t="e" cm="1">
        <f t="array" ref="G90">MEDIAN(IF(ISNUMBER(Tbl_M2[Subgroup 1]),Tbl_M2[Subgroup 1]))</f>
        <v>#NUM!</v>
      </c>
    </row>
    <row r="91" spans="6:7" x14ac:dyDescent="0.25">
      <c r="F91" s="17" t="e">
        <f>IFERROR(IF(COUNTA(Tbl_M2[[#This Row],[Subgroup 1]:[Subgroup 4]])=0,NA(),SUM(Tbl_M2[[#This Row],[Subgroup 1]:[Subgroup 4]])),NA())</f>
        <v>#N/A</v>
      </c>
      <c r="G91" s="17" t="e" cm="1">
        <f t="array" ref="G91">MEDIAN(IF(ISNUMBER(Tbl_M2[Subgroup 1]),Tbl_M2[Subgroup 1]))</f>
        <v>#NUM!</v>
      </c>
    </row>
    <row r="92" spans="6:7" x14ac:dyDescent="0.25">
      <c r="F92" s="17" t="e">
        <f>IFERROR(IF(COUNTA(Tbl_M2[[#This Row],[Subgroup 1]:[Subgroup 4]])=0,NA(),SUM(Tbl_M2[[#This Row],[Subgroup 1]:[Subgroup 4]])),NA())</f>
        <v>#N/A</v>
      </c>
      <c r="G92" s="17" t="e" cm="1">
        <f t="array" ref="G92">MEDIAN(IF(ISNUMBER(Tbl_M2[Subgroup 1]),Tbl_M2[Subgroup 1]))</f>
        <v>#NUM!</v>
      </c>
    </row>
    <row r="93" spans="6:7" x14ac:dyDescent="0.25">
      <c r="F93" s="17" t="e">
        <f>IFERROR(IF(COUNTA(Tbl_M2[[#This Row],[Subgroup 1]:[Subgroup 4]])=0,NA(),SUM(Tbl_M2[[#This Row],[Subgroup 1]:[Subgroup 4]])),NA())</f>
        <v>#N/A</v>
      </c>
      <c r="G93" s="17" t="e" cm="1">
        <f t="array" ref="G93">MEDIAN(IF(ISNUMBER(Tbl_M2[Subgroup 1]),Tbl_M2[Subgroup 1]))</f>
        <v>#NUM!</v>
      </c>
    </row>
    <row r="94" spans="6:7" x14ac:dyDescent="0.25">
      <c r="F94" s="17" t="e">
        <f>IFERROR(IF(COUNTA(Tbl_M2[[#This Row],[Subgroup 1]:[Subgroup 4]])=0,NA(),SUM(Tbl_M2[[#This Row],[Subgroup 1]:[Subgroup 4]])),NA())</f>
        <v>#N/A</v>
      </c>
      <c r="G94" s="17" t="e" cm="1">
        <f t="array" ref="G94">MEDIAN(IF(ISNUMBER(Tbl_M2[Subgroup 1]),Tbl_M2[Subgroup 1]))</f>
        <v>#NUM!</v>
      </c>
    </row>
    <row r="95" spans="6:7" x14ac:dyDescent="0.25">
      <c r="F95" s="17" t="e">
        <f>IFERROR(IF(COUNTA(Tbl_M2[[#This Row],[Subgroup 1]:[Subgroup 4]])=0,NA(),SUM(Tbl_M2[[#This Row],[Subgroup 1]:[Subgroup 4]])),NA())</f>
        <v>#N/A</v>
      </c>
      <c r="G95" s="17" t="e" cm="1">
        <f t="array" ref="G95">MEDIAN(IF(ISNUMBER(Tbl_M2[Subgroup 1]),Tbl_M2[Subgroup 1]))</f>
        <v>#NUM!</v>
      </c>
    </row>
    <row r="96" spans="6:7" x14ac:dyDescent="0.25">
      <c r="F96" s="17" t="e">
        <f>IFERROR(IF(COUNTA(Tbl_M2[[#This Row],[Subgroup 1]:[Subgroup 4]])=0,NA(),SUM(Tbl_M2[[#This Row],[Subgroup 1]:[Subgroup 4]])),NA())</f>
        <v>#N/A</v>
      </c>
      <c r="G96" s="17" t="e" cm="1">
        <f t="array" ref="G96">MEDIAN(IF(ISNUMBER(Tbl_M2[Subgroup 1]),Tbl_M2[Subgroup 1]))</f>
        <v>#NUM!</v>
      </c>
    </row>
    <row r="97" spans="6:7" x14ac:dyDescent="0.25">
      <c r="F97" s="17" t="e">
        <f>IFERROR(IF(COUNTA(Tbl_M2[[#This Row],[Subgroup 1]:[Subgroup 4]])=0,NA(),SUM(Tbl_M2[[#This Row],[Subgroup 1]:[Subgroup 4]])),NA())</f>
        <v>#N/A</v>
      </c>
      <c r="G97" s="17" t="e" cm="1">
        <f t="array" ref="G97">MEDIAN(IF(ISNUMBER(Tbl_M2[Subgroup 1]),Tbl_M2[Subgroup 1]))</f>
        <v>#NUM!</v>
      </c>
    </row>
    <row r="98" spans="6:7" x14ac:dyDescent="0.25">
      <c r="F98" s="17" t="e">
        <f>IFERROR(IF(COUNTA(Tbl_M2[[#This Row],[Subgroup 1]:[Subgroup 4]])=0,NA(),SUM(Tbl_M2[[#This Row],[Subgroup 1]:[Subgroup 4]])),NA())</f>
        <v>#N/A</v>
      </c>
      <c r="G98" s="17" t="e" cm="1">
        <f t="array" ref="G98">MEDIAN(IF(ISNUMBER(Tbl_M2[Subgroup 1]),Tbl_M2[Subgroup 1]))</f>
        <v>#NUM!</v>
      </c>
    </row>
    <row r="99" spans="6:7" x14ac:dyDescent="0.25">
      <c r="F99" s="17" t="e">
        <f>IFERROR(IF(COUNTA(Tbl_M2[[#This Row],[Subgroup 1]:[Subgroup 4]])=0,NA(),SUM(Tbl_M2[[#This Row],[Subgroup 1]:[Subgroup 4]])),NA())</f>
        <v>#N/A</v>
      </c>
      <c r="G99" s="17" t="e" cm="1">
        <f t="array" ref="G99">MEDIAN(IF(ISNUMBER(Tbl_M2[Subgroup 1]),Tbl_M2[Subgroup 1]))</f>
        <v>#NUM!</v>
      </c>
    </row>
    <row r="100" spans="6:7" x14ac:dyDescent="0.25">
      <c r="F100" s="17" t="e">
        <f>IFERROR(IF(COUNTA(Tbl_M2[[#This Row],[Subgroup 1]:[Subgroup 4]])=0,NA(),SUM(Tbl_M2[[#This Row],[Subgroup 1]:[Subgroup 4]])),NA())</f>
        <v>#N/A</v>
      </c>
      <c r="G100" s="17" t="e" cm="1">
        <f t="array" ref="G100">MEDIAN(IF(ISNUMBER(Tbl_M2[Subgroup 1]),Tbl_M2[Subgroup 1]))</f>
        <v>#NUM!</v>
      </c>
    </row>
    <row r="101" spans="6:7" x14ac:dyDescent="0.25">
      <c r="F101" s="17" t="e">
        <f>IFERROR(IF(COUNTA(Tbl_M2[[#This Row],[Subgroup 1]:[Subgroup 4]])=0,NA(),SUM(Tbl_M2[[#This Row],[Subgroup 1]:[Subgroup 4]])),NA())</f>
        <v>#N/A</v>
      </c>
      <c r="G101" s="17" t="e" cm="1">
        <f t="array" ref="G101">MEDIAN(IF(ISNUMBER(Tbl_M2[Subgroup 1]),Tbl_M2[Subgroup 1]))</f>
        <v>#NUM!</v>
      </c>
    </row>
    <row r="102" spans="6:7" x14ac:dyDescent="0.25">
      <c r="F102" s="17" t="e">
        <f>IFERROR(IF(COUNTA(Tbl_M2[[#This Row],[Subgroup 1]:[Subgroup 4]])=0,NA(),SUM(Tbl_M2[[#This Row],[Subgroup 1]:[Subgroup 4]])),NA())</f>
        <v>#N/A</v>
      </c>
      <c r="G102" s="17" t="e" cm="1">
        <f t="array" ref="G102">MEDIAN(IF(ISNUMBER(Tbl_M2[Subgroup 1]),Tbl_M2[Subgroup 1]))</f>
        <v>#NUM!</v>
      </c>
    </row>
    <row r="103" spans="6:7" x14ac:dyDescent="0.25">
      <c r="F103" s="17" t="e">
        <f>IFERROR(IF(COUNTA(Tbl_M2[[#This Row],[Subgroup 1]:[Subgroup 4]])=0,NA(),SUM(Tbl_M2[[#This Row],[Subgroup 1]:[Subgroup 4]])),NA())</f>
        <v>#N/A</v>
      </c>
      <c r="G103" s="17" t="e" cm="1">
        <f t="array" ref="G103">MEDIAN(IF(ISNUMBER(Tbl_M2[Subgroup 1]),Tbl_M2[Subgroup 1]))</f>
        <v>#NUM!</v>
      </c>
    </row>
    <row r="104" spans="6:7" x14ac:dyDescent="0.25">
      <c r="F104" s="17" t="e">
        <f>IFERROR(IF(COUNTA(Tbl_M2[[#This Row],[Subgroup 1]:[Subgroup 4]])=0,NA(),SUM(Tbl_M2[[#This Row],[Subgroup 1]:[Subgroup 4]])),NA())</f>
        <v>#N/A</v>
      </c>
      <c r="G104" s="17" t="e" cm="1">
        <f t="array" ref="G104">MEDIAN(IF(ISNUMBER(Tbl_M2[Subgroup 1]),Tbl_M2[Subgroup 1]))</f>
        <v>#NUM!</v>
      </c>
    </row>
    <row r="105" spans="6:7" x14ac:dyDescent="0.25">
      <c r="F105" s="17" t="e">
        <f>IFERROR(IF(COUNTA(Tbl_M2[[#This Row],[Subgroup 1]:[Subgroup 4]])=0,NA(),SUM(Tbl_M2[[#This Row],[Subgroup 1]:[Subgroup 4]])),NA())</f>
        <v>#N/A</v>
      </c>
      <c r="G105" s="17" t="e" cm="1">
        <f t="array" ref="G105">MEDIAN(IF(ISNUMBER(Tbl_M2[Subgroup 1]),Tbl_M2[Subgroup 1]))</f>
        <v>#NUM!</v>
      </c>
    </row>
    <row r="106" spans="6:7" x14ac:dyDescent="0.25">
      <c r="F106" s="17" t="e">
        <f>IFERROR(IF(COUNTA(Tbl_M2[[#This Row],[Subgroup 1]:[Subgroup 4]])=0,NA(),SUM(Tbl_M2[[#This Row],[Subgroup 1]:[Subgroup 4]])),NA())</f>
        <v>#N/A</v>
      </c>
      <c r="G106" s="17" t="e" cm="1">
        <f t="array" ref="G106">MEDIAN(IF(ISNUMBER(Tbl_M2[Subgroup 1]),Tbl_M2[Subgroup 1]))</f>
        <v>#NUM!</v>
      </c>
    </row>
    <row r="107" spans="6:7" x14ac:dyDescent="0.25">
      <c r="F107" s="17" t="e">
        <f>IFERROR(IF(COUNTA(Tbl_M2[[#This Row],[Subgroup 1]:[Subgroup 4]])=0,NA(),SUM(Tbl_M2[[#This Row],[Subgroup 1]:[Subgroup 4]])),NA())</f>
        <v>#N/A</v>
      </c>
      <c r="G107" s="17" t="e" cm="1">
        <f t="array" ref="G107">MEDIAN(IF(ISNUMBER(Tbl_M2[Subgroup 1]),Tbl_M2[Subgroup 1]))</f>
        <v>#NUM!</v>
      </c>
    </row>
    <row r="108" spans="6:7" x14ac:dyDescent="0.25">
      <c r="F108" s="17" t="e">
        <f>IFERROR(IF(COUNTA(Tbl_M2[[#This Row],[Subgroup 1]:[Subgroup 4]])=0,NA(),SUM(Tbl_M2[[#This Row],[Subgroup 1]:[Subgroup 4]])),NA())</f>
        <v>#N/A</v>
      </c>
      <c r="G108" s="17" t="e" cm="1">
        <f t="array" ref="G108">MEDIAN(IF(ISNUMBER(Tbl_M2[Subgroup 1]),Tbl_M2[Subgroup 1]))</f>
        <v>#NUM!</v>
      </c>
    </row>
    <row r="109" spans="6:7" x14ac:dyDescent="0.25">
      <c r="F109" s="17" t="e">
        <f>IFERROR(IF(COUNTA(Tbl_M2[[#This Row],[Subgroup 1]:[Subgroup 4]])=0,NA(),SUM(Tbl_M2[[#This Row],[Subgroup 1]:[Subgroup 4]])),NA())</f>
        <v>#N/A</v>
      </c>
      <c r="G109" s="17" t="e" cm="1">
        <f t="array" ref="G109">MEDIAN(IF(ISNUMBER(Tbl_M2[Subgroup 1]),Tbl_M2[Subgroup 1]))</f>
        <v>#NUM!</v>
      </c>
    </row>
    <row r="110" spans="6:7" x14ac:dyDescent="0.25">
      <c r="F110" s="17" t="e">
        <f>IFERROR(IF(COUNTA(Tbl_M2[[#This Row],[Subgroup 1]:[Subgroup 4]])=0,NA(),SUM(Tbl_M2[[#This Row],[Subgroup 1]:[Subgroup 4]])),NA())</f>
        <v>#N/A</v>
      </c>
      <c r="G110" s="17" t="e" cm="1">
        <f t="array" ref="G110">MEDIAN(IF(ISNUMBER(Tbl_M2[Subgroup 1]),Tbl_M2[Subgroup 1]))</f>
        <v>#NUM!</v>
      </c>
    </row>
    <row r="111" spans="6:7" x14ac:dyDescent="0.25">
      <c r="F111" s="17" t="e">
        <f>IFERROR(IF(COUNTA(Tbl_M2[[#This Row],[Subgroup 1]:[Subgroup 4]])=0,NA(),SUM(Tbl_M2[[#This Row],[Subgroup 1]:[Subgroup 4]])),NA())</f>
        <v>#N/A</v>
      </c>
      <c r="G111" s="17" t="e" cm="1">
        <f t="array" ref="G111">MEDIAN(IF(ISNUMBER(Tbl_M2[Subgroup 1]),Tbl_M2[Subgroup 1]))</f>
        <v>#NUM!</v>
      </c>
    </row>
    <row r="112" spans="6:7" x14ac:dyDescent="0.25">
      <c r="F112" s="17" t="e">
        <f>IFERROR(IF(COUNTA(Tbl_M2[[#This Row],[Subgroup 1]:[Subgroup 4]])=0,NA(),SUM(Tbl_M2[[#This Row],[Subgroup 1]:[Subgroup 4]])),NA())</f>
        <v>#N/A</v>
      </c>
      <c r="G112" s="17" t="e" cm="1">
        <f t="array" ref="G112">MEDIAN(IF(ISNUMBER(Tbl_M2[Subgroup 1]),Tbl_M2[Subgroup 1]))</f>
        <v>#NUM!</v>
      </c>
    </row>
    <row r="113" spans="6:7" x14ac:dyDescent="0.25">
      <c r="F113" s="17" t="e">
        <f>IFERROR(IF(COUNTA(Tbl_M2[[#This Row],[Subgroup 1]:[Subgroup 4]])=0,NA(),SUM(Tbl_M2[[#This Row],[Subgroup 1]:[Subgroup 4]])),NA())</f>
        <v>#N/A</v>
      </c>
      <c r="G113" s="17" t="e" cm="1">
        <f t="array" ref="G113">MEDIAN(IF(ISNUMBER(Tbl_M2[Subgroup 1]),Tbl_M2[Subgroup 1]))</f>
        <v>#NUM!</v>
      </c>
    </row>
    <row r="114" spans="6:7" x14ac:dyDescent="0.25">
      <c r="F114" s="17" t="e">
        <f>IFERROR(IF(COUNTA(Tbl_M2[[#This Row],[Subgroup 1]:[Subgroup 4]])=0,NA(),SUM(Tbl_M2[[#This Row],[Subgroup 1]:[Subgroup 4]])),NA())</f>
        <v>#N/A</v>
      </c>
      <c r="G114" s="17" t="e" cm="1">
        <f t="array" ref="G114">MEDIAN(IF(ISNUMBER(Tbl_M2[Subgroup 1]),Tbl_M2[Subgroup 1]))</f>
        <v>#NUM!</v>
      </c>
    </row>
    <row r="115" spans="6:7" x14ac:dyDescent="0.25">
      <c r="F115" s="17" t="e">
        <f>IFERROR(IF(COUNTA(Tbl_M2[[#This Row],[Subgroup 1]:[Subgroup 4]])=0,NA(),SUM(Tbl_M2[[#This Row],[Subgroup 1]:[Subgroup 4]])),NA())</f>
        <v>#N/A</v>
      </c>
      <c r="G115" s="17" t="e" cm="1">
        <f t="array" ref="G115">MEDIAN(IF(ISNUMBER(Tbl_M2[Subgroup 1]),Tbl_M2[Subgroup 1]))</f>
        <v>#NUM!</v>
      </c>
    </row>
    <row r="116" spans="6:7" x14ac:dyDescent="0.25">
      <c r="F116" s="17" t="e">
        <f>IFERROR(IF(COUNTA(Tbl_M2[[#This Row],[Subgroup 1]:[Subgroup 4]])=0,NA(),SUM(Tbl_M2[[#This Row],[Subgroup 1]:[Subgroup 4]])),NA())</f>
        <v>#N/A</v>
      </c>
      <c r="G116" s="17" t="e" cm="1">
        <f t="array" ref="G116">MEDIAN(IF(ISNUMBER(Tbl_M2[Subgroup 1]),Tbl_M2[Subgroup 1]))</f>
        <v>#NUM!</v>
      </c>
    </row>
    <row r="117" spans="6:7" x14ac:dyDescent="0.25">
      <c r="F117" s="17" t="e">
        <f>IFERROR(IF(COUNTA(Tbl_M2[[#This Row],[Subgroup 1]:[Subgroup 4]])=0,NA(),SUM(Tbl_M2[[#This Row],[Subgroup 1]:[Subgroup 4]])),NA())</f>
        <v>#N/A</v>
      </c>
      <c r="G117" s="17" t="e" cm="1">
        <f t="array" ref="G117">MEDIAN(IF(ISNUMBER(Tbl_M2[Subgroup 1]),Tbl_M2[Subgroup 1]))</f>
        <v>#NUM!</v>
      </c>
    </row>
    <row r="118" spans="6:7" x14ac:dyDescent="0.25">
      <c r="F118" s="17" t="e">
        <f>IFERROR(IF(COUNTA(Tbl_M2[[#This Row],[Subgroup 1]:[Subgroup 4]])=0,NA(),SUM(Tbl_M2[[#This Row],[Subgroup 1]:[Subgroup 4]])),NA())</f>
        <v>#N/A</v>
      </c>
      <c r="G118" s="17" t="e" cm="1">
        <f t="array" ref="G118">MEDIAN(IF(ISNUMBER(Tbl_M2[Subgroup 1]),Tbl_M2[Subgroup 1]))</f>
        <v>#NUM!</v>
      </c>
    </row>
    <row r="119" spans="6:7" x14ac:dyDescent="0.25">
      <c r="F119" s="17" t="e">
        <f>IFERROR(IF(COUNTA(Tbl_M2[[#This Row],[Subgroup 1]:[Subgroup 4]])=0,NA(),SUM(Tbl_M2[[#This Row],[Subgroup 1]:[Subgroup 4]])),NA())</f>
        <v>#N/A</v>
      </c>
      <c r="G119" s="17" t="e" cm="1">
        <f t="array" ref="G119">MEDIAN(IF(ISNUMBER(Tbl_M2[Subgroup 1]),Tbl_M2[Subgroup 1]))</f>
        <v>#NUM!</v>
      </c>
    </row>
    <row r="120" spans="6:7" x14ac:dyDescent="0.25">
      <c r="F120" s="17" t="e">
        <f>IFERROR(IF(COUNTA(Tbl_M2[[#This Row],[Subgroup 1]:[Subgroup 4]])=0,NA(),SUM(Tbl_M2[[#This Row],[Subgroup 1]:[Subgroup 4]])),NA())</f>
        <v>#N/A</v>
      </c>
      <c r="G120" s="17" t="e" cm="1">
        <f t="array" ref="G120">MEDIAN(IF(ISNUMBER(Tbl_M2[Subgroup 1]),Tbl_M2[Subgroup 1]))</f>
        <v>#NUM!</v>
      </c>
    </row>
    <row r="121" spans="6:7" x14ac:dyDescent="0.25">
      <c r="F121" s="17" t="e">
        <f>IFERROR(IF(COUNTA(Tbl_M2[[#This Row],[Subgroup 1]:[Subgroup 4]])=0,NA(),SUM(Tbl_M2[[#This Row],[Subgroup 1]:[Subgroup 4]])),NA())</f>
        <v>#N/A</v>
      </c>
      <c r="G121" s="17" t="e" cm="1">
        <f t="array" ref="G121">MEDIAN(IF(ISNUMBER(Tbl_M2[Subgroup 1]),Tbl_M2[Subgroup 1]))</f>
        <v>#NUM!</v>
      </c>
    </row>
    <row r="122" spans="6:7" x14ac:dyDescent="0.25">
      <c r="F122" s="17" t="e">
        <f>IFERROR(IF(COUNTA(Tbl_M2[[#This Row],[Subgroup 1]:[Subgroup 4]])=0,NA(),SUM(Tbl_M2[[#This Row],[Subgroup 1]:[Subgroup 4]])),NA())</f>
        <v>#N/A</v>
      </c>
      <c r="G122" s="17" t="e" cm="1">
        <f t="array" ref="G122">MEDIAN(IF(ISNUMBER(Tbl_M2[Subgroup 1]),Tbl_M2[Subgroup 1]))</f>
        <v>#NUM!</v>
      </c>
    </row>
    <row r="123" spans="6:7" x14ac:dyDescent="0.25">
      <c r="F123" s="17" t="e">
        <f>IFERROR(IF(COUNTA(Tbl_M2[[#This Row],[Subgroup 1]:[Subgroup 4]])=0,NA(),SUM(Tbl_M2[[#This Row],[Subgroup 1]:[Subgroup 4]])),NA())</f>
        <v>#N/A</v>
      </c>
      <c r="G123" s="17" t="e" cm="1">
        <f t="array" ref="G123">MEDIAN(IF(ISNUMBER(Tbl_M2[Subgroup 1]),Tbl_M2[Subgroup 1]))</f>
        <v>#NUM!</v>
      </c>
    </row>
    <row r="124" spans="6:7" x14ac:dyDescent="0.25">
      <c r="F124" s="17" t="e">
        <f>IFERROR(IF(COUNTA(Tbl_M2[[#This Row],[Subgroup 1]:[Subgroup 4]])=0,NA(),SUM(Tbl_M2[[#This Row],[Subgroup 1]:[Subgroup 4]])),NA())</f>
        <v>#N/A</v>
      </c>
      <c r="G124" s="17" t="e" cm="1">
        <f t="array" ref="G124">MEDIAN(IF(ISNUMBER(Tbl_M2[Subgroup 1]),Tbl_M2[Subgroup 1]))</f>
        <v>#NUM!</v>
      </c>
    </row>
    <row r="125" spans="6:7" x14ac:dyDescent="0.25">
      <c r="F125" s="17" t="e">
        <f>IFERROR(IF(COUNTA(Tbl_M2[[#This Row],[Subgroup 1]:[Subgroup 4]])=0,NA(),SUM(Tbl_M2[[#This Row],[Subgroup 1]:[Subgroup 4]])),NA())</f>
        <v>#N/A</v>
      </c>
      <c r="G125" s="17" t="e" cm="1">
        <f t="array" ref="G125">MEDIAN(IF(ISNUMBER(Tbl_M2[Subgroup 1]),Tbl_M2[Subgroup 1]))</f>
        <v>#NUM!</v>
      </c>
    </row>
    <row r="126" spans="6:7" x14ac:dyDescent="0.25">
      <c r="F126" s="17" t="e">
        <f>IFERROR(IF(COUNTA(Tbl_M2[[#This Row],[Subgroup 1]:[Subgroup 4]])=0,NA(),SUM(Tbl_M2[[#This Row],[Subgroup 1]:[Subgroup 4]])),NA())</f>
        <v>#N/A</v>
      </c>
      <c r="G126" s="17" t="e" cm="1">
        <f t="array" ref="G126">MEDIAN(IF(ISNUMBER(Tbl_M2[Subgroup 1]),Tbl_M2[Subgroup 1]))</f>
        <v>#NUM!</v>
      </c>
    </row>
    <row r="127" spans="6:7" x14ac:dyDescent="0.25">
      <c r="F127" s="17" t="e">
        <f>IFERROR(IF(COUNTA(Tbl_M2[[#This Row],[Subgroup 1]:[Subgroup 4]])=0,NA(),SUM(Tbl_M2[[#This Row],[Subgroup 1]:[Subgroup 4]])),NA())</f>
        <v>#N/A</v>
      </c>
      <c r="G127" s="17" t="e" cm="1">
        <f t="array" ref="G127">MEDIAN(IF(ISNUMBER(Tbl_M2[Subgroup 1]),Tbl_M2[Subgroup 1]))</f>
        <v>#NUM!</v>
      </c>
    </row>
    <row r="128" spans="6:7" x14ac:dyDescent="0.25">
      <c r="F128" s="17" t="e">
        <f>IFERROR(IF(COUNTA(Tbl_M2[[#This Row],[Subgroup 1]:[Subgroup 4]])=0,NA(),SUM(Tbl_M2[[#This Row],[Subgroup 1]:[Subgroup 4]])),NA())</f>
        <v>#N/A</v>
      </c>
      <c r="G128" s="17" t="e" cm="1">
        <f t="array" ref="G128">MEDIAN(IF(ISNUMBER(Tbl_M2[Subgroup 1]),Tbl_M2[Subgroup 1]))</f>
        <v>#NUM!</v>
      </c>
    </row>
    <row r="129" spans="6:7" x14ac:dyDescent="0.25">
      <c r="F129" s="17" t="e">
        <f>IFERROR(IF(COUNTA(Tbl_M2[[#This Row],[Subgroup 1]:[Subgroup 4]])=0,NA(),SUM(Tbl_M2[[#This Row],[Subgroup 1]:[Subgroup 4]])),NA())</f>
        <v>#N/A</v>
      </c>
      <c r="G129" s="17" t="e" cm="1">
        <f t="array" ref="G129">MEDIAN(IF(ISNUMBER(Tbl_M2[Subgroup 1]),Tbl_M2[Subgroup 1]))</f>
        <v>#NUM!</v>
      </c>
    </row>
    <row r="130" spans="6:7" x14ac:dyDescent="0.25">
      <c r="F130" s="17" t="e">
        <f>IFERROR(IF(COUNTA(Tbl_M2[[#This Row],[Subgroup 1]:[Subgroup 4]])=0,NA(),SUM(Tbl_M2[[#This Row],[Subgroup 1]:[Subgroup 4]])),NA())</f>
        <v>#N/A</v>
      </c>
      <c r="G130" s="17" t="e" cm="1">
        <f t="array" ref="G130">MEDIAN(IF(ISNUMBER(Tbl_M2[Subgroup 1]),Tbl_M2[Subgroup 1]))</f>
        <v>#NUM!</v>
      </c>
    </row>
    <row r="131" spans="6:7" x14ac:dyDescent="0.25">
      <c r="F131" s="17" t="e">
        <f>IFERROR(IF(COUNTA(Tbl_M2[[#This Row],[Subgroup 1]:[Subgroup 4]])=0,NA(),SUM(Tbl_M2[[#This Row],[Subgroup 1]:[Subgroup 4]])),NA())</f>
        <v>#N/A</v>
      </c>
      <c r="G131" s="17" t="e" cm="1">
        <f t="array" ref="G131">MEDIAN(IF(ISNUMBER(Tbl_M2[Subgroup 1]),Tbl_M2[Subgroup 1]))</f>
        <v>#NUM!</v>
      </c>
    </row>
    <row r="132" spans="6:7" x14ac:dyDescent="0.25">
      <c r="F132" s="17" t="e">
        <f>IFERROR(IF(COUNTA(Tbl_M2[[#This Row],[Subgroup 1]:[Subgroup 4]])=0,NA(),SUM(Tbl_M2[[#This Row],[Subgroup 1]:[Subgroup 4]])),NA())</f>
        <v>#N/A</v>
      </c>
      <c r="G132" s="17" t="e" cm="1">
        <f t="array" ref="G132">MEDIAN(IF(ISNUMBER(Tbl_M2[Subgroup 1]),Tbl_M2[Subgroup 1]))</f>
        <v>#NUM!</v>
      </c>
    </row>
    <row r="133" spans="6:7" x14ac:dyDescent="0.25">
      <c r="F133" s="17" t="e">
        <f>IFERROR(IF(COUNTA(Tbl_M2[[#This Row],[Subgroup 1]:[Subgroup 4]])=0,NA(),SUM(Tbl_M2[[#This Row],[Subgroup 1]:[Subgroup 4]])),NA())</f>
        <v>#N/A</v>
      </c>
      <c r="G133" s="17" t="e" cm="1">
        <f t="array" ref="G133">MEDIAN(IF(ISNUMBER(Tbl_M2[Subgroup 1]),Tbl_M2[Subgroup 1]))</f>
        <v>#NUM!</v>
      </c>
    </row>
    <row r="134" spans="6:7" x14ac:dyDescent="0.25">
      <c r="F134" s="17" t="e">
        <f>IFERROR(IF(COUNTA(Tbl_M2[[#This Row],[Subgroup 1]:[Subgroup 4]])=0,NA(),SUM(Tbl_M2[[#This Row],[Subgroup 1]:[Subgroup 4]])),NA())</f>
        <v>#N/A</v>
      </c>
      <c r="G134" s="17" t="e" cm="1">
        <f t="array" ref="G134">MEDIAN(IF(ISNUMBER(Tbl_M2[Subgroup 1]),Tbl_M2[Subgroup 1]))</f>
        <v>#NUM!</v>
      </c>
    </row>
    <row r="135" spans="6:7" x14ac:dyDescent="0.25">
      <c r="F135" s="17" t="e">
        <f>IFERROR(IF(COUNTA(Tbl_M2[[#This Row],[Subgroup 1]:[Subgroup 4]])=0,NA(),SUM(Tbl_M2[[#This Row],[Subgroup 1]:[Subgroup 4]])),NA())</f>
        <v>#N/A</v>
      </c>
      <c r="G135" s="17" t="e" cm="1">
        <f t="array" ref="G135">MEDIAN(IF(ISNUMBER(Tbl_M2[Subgroup 1]),Tbl_M2[Subgroup 1]))</f>
        <v>#NUM!</v>
      </c>
    </row>
    <row r="136" spans="6:7" x14ac:dyDescent="0.25">
      <c r="F136" s="17" t="e">
        <f>IFERROR(IF(COUNTA(Tbl_M2[[#This Row],[Subgroup 1]:[Subgroup 4]])=0,NA(),SUM(Tbl_M2[[#This Row],[Subgroup 1]:[Subgroup 4]])),NA())</f>
        <v>#N/A</v>
      </c>
      <c r="G136" s="17" t="e" cm="1">
        <f t="array" ref="G136">MEDIAN(IF(ISNUMBER(Tbl_M2[Subgroup 1]),Tbl_M2[Subgroup 1]))</f>
        <v>#NUM!</v>
      </c>
    </row>
    <row r="137" spans="6:7" x14ac:dyDescent="0.25">
      <c r="F137" s="17" t="e">
        <f>IFERROR(IF(COUNTA(Tbl_M2[[#This Row],[Subgroup 1]:[Subgroup 4]])=0,NA(),SUM(Tbl_M2[[#This Row],[Subgroup 1]:[Subgroup 4]])),NA())</f>
        <v>#N/A</v>
      </c>
      <c r="G137" s="17" t="e" cm="1">
        <f t="array" ref="G137">MEDIAN(IF(ISNUMBER(Tbl_M2[Subgroup 1]),Tbl_M2[Subgroup 1]))</f>
        <v>#NUM!</v>
      </c>
    </row>
    <row r="138" spans="6:7" x14ac:dyDescent="0.25">
      <c r="F138" s="17" t="e">
        <f>IFERROR(IF(COUNTA(Tbl_M2[[#This Row],[Subgroup 1]:[Subgroup 4]])=0,NA(),SUM(Tbl_M2[[#This Row],[Subgroup 1]:[Subgroup 4]])),NA())</f>
        <v>#N/A</v>
      </c>
      <c r="G138" s="17" t="e" cm="1">
        <f t="array" ref="G138">MEDIAN(IF(ISNUMBER(Tbl_M2[Subgroup 1]),Tbl_M2[Subgroup 1]))</f>
        <v>#NUM!</v>
      </c>
    </row>
    <row r="139" spans="6:7" x14ac:dyDescent="0.25">
      <c r="F139" s="17" t="e">
        <f>IFERROR(IF(COUNTA(Tbl_M2[[#This Row],[Subgroup 1]:[Subgroup 4]])=0,NA(),SUM(Tbl_M2[[#This Row],[Subgroup 1]:[Subgroup 4]])),NA())</f>
        <v>#N/A</v>
      </c>
      <c r="G139" s="17" t="e" cm="1">
        <f t="array" ref="G139">MEDIAN(IF(ISNUMBER(Tbl_M2[Subgroup 1]),Tbl_M2[Subgroup 1]))</f>
        <v>#NUM!</v>
      </c>
    </row>
    <row r="140" spans="6:7" x14ac:dyDescent="0.25">
      <c r="F140" s="17" t="e">
        <f>IFERROR(IF(COUNTA(Tbl_M2[[#This Row],[Subgroup 1]:[Subgroup 4]])=0,NA(),SUM(Tbl_M2[[#This Row],[Subgroup 1]:[Subgroup 4]])),NA())</f>
        <v>#N/A</v>
      </c>
      <c r="G140" s="17" t="e" cm="1">
        <f t="array" ref="G140">MEDIAN(IF(ISNUMBER(Tbl_M2[Subgroup 1]),Tbl_M2[Subgroup 1]))</f>
        <v>#NUM!</v>
      </c>
    </row>
    <row r="141" spans="6:7" x14ac:dyDescent="0.25">
      <c r="F141" s="17" t="e">
        <f>IFERROR(IF(COUNTA(Tbl_M2[[#This Row],[Subgroup 1]:[Subgroup 4]])=0,NA(),SUM(Tbl_M2[[#This Row],[Subgroup 1]:[Subgroup 4]])),NA())</f>
        <v>#N/A</v>
      </c>
      <c r="G141" s="17" t="e" cm="1">
        <f t="array" ref="G141">MEDIAN(IF(ISNUMBER(Tbl_M2[Subgroup 1]),Tbl_M2[Subgroup 1]))</f>
        <v>#NUM!</v>
      </c>
    </row>
    <row r="142" spans="6:7" x14ac:dyDescent="0.25">
      <c r="F142" s="17" t="e">
        <f>IFERROR(IF(COUNTA(Tbl_M2[[#This Row],[Subgroup 1]:[Subgroup 4]])=0,NA(),SUM(Tbl_M2[[#This Row],[Subgroup 1]:[Subgroup 4]])),NA())</f>
        <v>#N/A</v>
      </c>
      <c r="G142" s="17" t="e" cm="1">
        <f t="array" ref="G142">MEDIAN(IF(ISNUMBER(Tbl_M2[Subgroup 1]),Tbl_M2[Subgroup 1]))</f>
        <v>#NUM!</v>
      </c>
    </row>
    <row r="143" spans="6:7" x14ac:dyDescent="0.25">
      <c r="F143" s="17" t="e">
        <f>IFERROR(IF(COUNTA(Tbl_M2[[#This Row],[Subgroup 1]:[Subgroup 4]])=0,NA(),SUM(Tbl_M2[[#This Row],[Subgroup 1]:[Subgroup 4]])),NA())</f>
        <v>#N/A</v>
      </c>
      <c r="G143" s="17" t="e" cm="1">
        <f t="array" ref="G143">MEDIAN(IF(ISNUMBER(Tbl_M2[Subgroup 1]),Tbl_M2[Subgroup 1]))</f>
        <v>#NUM!</v>
      </c>
    </row>
    <row r="144" spans="6:7" x14ac:dyDescent="0.25">
      <c r="F144" s="17" t="e">
        <f>IFERROR(IF(COUNTA(Tbl_M2[[#This Row],[Subgroup 1]:[Subgroup 4]])=0,NA(),SUM(Tbl_M2[[#This Row],[Subgroup 1]:[Subgroup 4]])),NA())</f>
        <v>#N/A</v>
      </c>
      <c r="G144" s="17" t="e" cm="1">
        <f t="array" ref="G144">MEDIAN(IF(ISNUMBER(Tbl_M2[Subgroup 1]),Tbl_M2[Subgroup 1]))</f>
        <v>#NUM!</v>
      </c>
    </row>
    <row r="145" spans="6:7" x14ac:dyDescent="0.25">
      <c r="F145" s="17" t="e">
        <f>IFERROR(IF(COUNTA(Tbl_M2[[#This Row],[Subgroup 1]:[Subgroup 4]])=0,NA(),SUM(Tbl_M2[[#This Row],[Subgroup 1]:[Subgroup 4]])),NA())</f>
        <v>#N/A</v>
      </c>
      <c r="G145" s="17" t="e" cm="1">
        <f t="array" ref="G145">MEDIAN(IF(ISNUMBER(Tbl_M2[Subgroup 1]),Tbl_M2[Subgroup 1]))</f>
        <v>#NUM!</v>
      </c>
    </row>
    <row r="146" spans="6:7" x14ac:dyDescent="0.25">
      <c r="F146" s="17" t="e">
        <f>IFERROR(IF(COUNTA(Tbl_M2[[#This Row],[Subgroup 1]:[Subgroup 4]])=0,NA(),SUM(Tbl_M2[[#This Row],[Subgroup 1]:[Subgroup 4]])),NA())</f>
        <v>#N/A</v>
      </c>
      <c r="G146" s="17" t="e" cm="1">
        <f t="array" ref="G146">MEDIAN(IF(ISNUMBER(Tbl_M2[Subgroup 1]),Tbl_M2[Subgroup 1]))</f>
        <v>#NUM!</v>
      </c>
    </row>
    <row r="147" spans="6:7" x14ac:dyDescent="0.25">
      <c r="F147" s="17" t="e">
        <f>IFERROR(IF(COUNTA(Tbl_M2[[#This Row],[Subgroup 1]:[Subgroup 4]])=0,NA(),SUM(Tbl_M2[[#This Row],[Subgroup 1]:[Subgroup 4]])),NA())</f>
        <v>#N/A</v>
      </c>
      <c r="G147" s="17" t="e" cm="1">
        <f t="array" ref="G147">MEDIAN(IF(ISNUMBER(Tbl_M2[Subgroup 1]),Tbl_M2[Subgroup 1]))</f>
        <v>#NUM!</v>
      </c>
    </row>
    <row r="148" spans="6:7" x14ac:dyDescent="0.25">
      <c r="F148" s="17" t="e">
        <f>IFERROR(IF(COUNTA(Tbl_M2[[#This Row],[Subgroup 1]:[Subgroup 4]])=0,NA(),SUM(Tbl_M2[[#This Row],[Subgroup 1]:[Subgroup 4]])),NA())</f>
        <v>#N/A</v>
      </c>
      <c r="G148" s="17" t="e" cm="1">
        <f t="array" ref="G148">MEDIAN(IF(ISNUMBER(Tbl_M2[Subgroup 1]),Tbl_M2[Subgroup 1]))</f>
        <v>#NUM!</v>
      </c>
    </row>
    <row r="149" spans="6:7" x14ac:dyDescent="0.25">
      <c r="F149" s="17" t="e">
        <f>IFERROR(IF(COUNTA(Tbl_M2[[#This Row],[Subgroup 1]:[Subgroup 4]])=0,NA(),SUM(Tbl_M2[[#This Row],[Subgroup 1]:[Subgroup 4]])),NA())</f>
        <v>#N/A</v>
      </c>
      <c r="G149" s="17" t="e" cm="1">
        <f t="array" ref="G149">MEDIAN(IF(ISNUMBER(Tbl_M2[Subgroup 1]),Tbl_M2[Subgroup 1]))</f>
        <v>#NUM!</v>
      </c>
    </row>
    <row r="150" spans="6:7" x14ac:dyDescent="0.25">
      <c r="F150" s="17" t="e">
        <f>IFERROR(IF(COUNTA(Tbl_M2[[#This Row],[Subgroup 1]:[Subgroup 4]])=0,NA(),SUM(Tbl_M2[[#This Row],[Subgroup 1]:[Subgroup 4]])),NA())</f>
        <v>#N/A</v>
      </c>
      <c r="G150" s="17" t="e" cm="1">
        <f t="array" ref="G150">MEDIAN(IF(ISNUMBER(Tbl_M2[Subgroup 1]),Tbl_M2[Subgroup 1]))</f>
        <v>#NUM!</v>
      </c>
    </row>
    <row r="151" spans="6:7" x14ac:dyDescent="0.25">
      <c r="F151" s="17" t="e">
        <f>IFERROR(IF(COUNTA(Tbl_M2[[#This Row],[Subgroup 1]:[Subgroup 4]])=0,NA(),SUM(Tbl_M2[[#This Row],[Subgroup 1]:[Subgroup 4]])),NA())</f>
        <v>#N/A</v>
      </c>
      <c r="G151" s="17" t="e" cm="1">
        <f t="array" ref="G151">MEDIAN(IF(ISNUMBER(Tbl_M2[Subgroup 1]),Tbl_M2[Subgroup 1]))</f>
        <v>#NUM!</v>
      </c>
    </row>
    <row r="152" spans="6:7" x14ac:dyDescent="0.25">
      <c r="F152" s="17" t="e">
        <f>IFERROR(IF(COUNTA(Tbl_M2[[#This Row],[Subgroup 1]:[Subgroup 4]])=0,NA(),SUM(Tbl_M2[[#This Row],[Subgroup 1]:[Subgroup 4]])),NA())</f>
        <v>#N/A</v>
      </c>
      <c r="G152" s="17" t="e" cm="1">
        <f t="array" ref="G152">MEDIAN(IF(ISNUMBER(Tbl_M2[Subgroup 1]),Tbl_M2[Subgroup 1]))</f>
        <v>#NUM!</v>
      </c>
    </row>
    <row r="153" spans="6:7" x14ac:dyDescent="0.25">
      <c r="F153" s="17" t="e">
        <f>IFERROR(IF(COUNTA(Tbl_M2[[#This Row],[Subgroup 1]:[Subgroup 4]])=0,NA(),SUM(Tbl_M2[[#This Row],[Subgroup 1]:[Subgroup 4]])),NA())</f>
        <v>#N/A</v>
      </c>
      <c r="G153" s="17" t="e" cm="1">
        <f t="array" ref="G153">MEDIAN(IF(ISNUMBER(Tbl_M2[Subgroup 1]),Tbl_M2[Subgroup 1]))</f>
        <v>#NUM!</v>
      </c>
    </row>
    <row r="154" spans="6:7" x14ac:dyDescent="0.25">
      <c r="F154" s="17" t="e">
        <f>IFERROR(IF(COUNTA(Tbl_M2[[#This Row],[Subgroup 1]:[Subgroup 4]])=0,NA(),SUM(Tbl_M2[[#This Row],[Subgroup 1]:[Subgroup 4]])),NA())</f>
        <v>#N/A</v>
      </c>
      <c r="G154" s="17" t="e" cm="1">
        <f t="array" ref="G154">MEDIAN(IF(ISNUMBER(Tbl_M2[Subgroup 1]),Tbl_M2[Subgroup 1]))</f>
        <v>#NUM!</v>
      </c>
    </row>
    <row r="155" spans="6:7" x14ac:dyDescent="0.25">
      <c r="F155" s="17" t="e">
        <f>IFERROR(IF(COUNTA(Tbl_M2[[#This Row],[Subgroup 1]:[Subgroup 4]])=0,NA(),SUM(Tbl_M2[[#This Row],[Subgroup 1]:[Subgroup 4]])),NA())</f>
        <v>#N/A</v>
      </c>
      <c r="G155" s="17" t="e" cm="1">
        <f t="array" ref="G155">MEDIAN(IF(ISNUMBER(Tbl_M2[Subgroup 1]),Tbl_M2[Subgroup 1]))</f>
        <v>#NUM!</v>
      </c>
    </row>
    <row r="156" spans="6:7" x14ac:dyDescent="0.25">
      <c r="F156" s="17" t="e">
        <f>IFERROR(IF(COUNTA(Tbl_M2[[#This Row],[Subgroup 1]:[Subgroup 4]])=0,NA(),SUM(Tbl_M2[[#This Row],[Subgroup 1]:[Subgroup 4]])),NA())</f>
        <v>#N/A</v>
      </c>
      <c r="G156" s="17" t="e" cm="1">
        <f t="array" ref="G156">MEDIAN(IF(ISNUMBER(Tbl_M2[Subgroup 1]),Tbl_M2[Subgroup 1]))</f>
        <v>#NUM!</v>
      </c>
    </row>
    <row r="157" spans="6:7" x14ac:dyDescent="0.25">
      <c r="F157" s="17" t="e">
        <f>IFERROR(IF(COUNTA(Tbl_M2[[#This Row],[Subgroup 1]:[Subgroup 4]])=0,NA(),SUM(Tbl_M2[[#This Row],[Subgroup 1]:[Subgroup 4]])),NA())</f>
        <v>#N/A</v>
      </c>
      <c r="G157" s="17" t="e" cm="1">
        <f t="array" ref="G157">MEDIAN(IF(ISNUMBER(Tbl_M2[Subgroup 1]),Tbl_M2[Subgroup 1]))</f>
        <v>#NUM!</v>
      </c>
    </row>
    <row r="158" spans="6:7" x14ac:dyDescent="0.25">
      <c r="F158" s="17" t="e">
        <f>IFERROR(IF(COUNTA(Tbl_M2[[#This Row],[Subgroup 1]:[Subgroup 4]])=0,NA(),SUM(Tbl_M2[[#This Row],[Subgroup 1]:[Subgroup 4]])),NA())</f>
        <v>#N/A</v>
      </c>
      <c r="G158" s="17" t="e" cm="1">
        <f t="array" ref="G158">MEDIAN(IF(ISNUMBER(Tbl_M2[Subgroup 1]),Tbl_M2[Subgroup 1]))</f>
        <v>#NUM!</v>
      </c>
    </row>
    <row r="159" spans="6:7" x14ac:dyDescent="0.25">
      <c r="F159" s="17" t="e">
        <f>IFERROR(IF(COUNTA(Tbl_M2[[#This Row],[Subgroup 1]:[Subgroup 4]])=0,NA(),SUM(Tbl_M2[[#This Row],[Subgroup 1]:[Subgroup 4]])),NA())</f>
        <v>#N/A</v>
      </c>
      <c r="G159" s="17" t="e" cm="1">
        <f t="array" ref="G159">MEDIAN(IF(ISNUMBER(Tbl_M2[Subgroup 1]),Tbl_M2[Subgroup 1]))</f>
        <v>#NUM!</v>
      </c>
    </row>
    <row r="160" spans="6:7" x14ac:dyDescent="0.25">
      <c r="F160" s="17" t="e">
        <f>IFERROR(IF(COUNTA(Tbl_M2[[#This Row],[Subgroup 1]:[Subgroup 4]])=0,NA(),SUM(Tbl_M2[[#This Row],[Subgroup 1]:[Subgroup 4]])),NA())</f>
        <v>#N/A</v>
      </c>
      <c r="G160" s="17" t="e" cm="1">
        <f t="array" ref="G160">MEDIAN(IF(ISNUMBER(Tbl_M2[Subgroup 1]),Tbl_M2[Subgroup 1]))</f>
        <v>#NUM!</v>
      </c>
    </row>
    <row r="161" spans="6:7" x14ac:dyDescent="0.25">
      <c r="F161" s="17" t="e">
        <f>IFERROR(IF(COUNTA(Tbl_M2[[#This Row],[Subgroup 1]:[Subgroup 4]])=0,NA(),SUM(Tbl_M2[[#This Row],[Subgroup 1]:[Subgroup 4]])),NA())</f>
        <v>#N/A</v>
      </c>
      <c r="G161" s="17" t="e" cm="1">
        <f t="array" ref="G161">MEDIAN(IF(ISNUMBER(Tbl_M2[Subgroup 1]),Tbl_M2[Subgroup 1]))</f>
        <v>#NUM!</v>
      </c>
    </row>
    <row r="162" spans="6:7" x14ac:dyDescent="0.25">
      <c r="F162" s="17" t="e">
        <f>IFERROR(IF(COUNTA(Tbl_M2[[#This Row],[Subgroup 1]:[Subgroup 4]])=0,NA(),SUM(Tbl_M2[[#This Row],[Subgroup 1]:[Subgroup 4]])),NA())</f>
        <v>#N/A</v>
      </c>
      <c r="G162" s="17" t="e" cm="1">
        <f t="array" ref="G162">MEDIAN(IF(ISNUMBER(Tbl_M2[Subgroup 1]),Tbl_M2[Subgroup 1]))</f>
        <v>#NUM!</v>
      </c>
    </row>
    <row r="163" spans="6:7" x14ac:dyDescent="0.25">
      <c r="F163" s="17" t="e">
        <f>IFERROR(IF(COUNTA(Tbl_M2[[#This Row],[Subgroup 1]:[Subgroup 4]])=0,NA(),SUM(Tbl_M2[[#This Row],[Subgroup 1]:[Subgroup 4]])),NA())</f>
        <v>#N/A</v>
      </c>
      <c r="G163" s="17" t="e" cm="1">
        <f t="array" ref="G163">MEDIAN(IF(ISNUMBER(Tbl_M2[Subgroup 1]),Tbl_M2[Subgroup 1]))</f>
        <v>#NUM!</v>
      </c>
    </row>
    <row r="164" spans="6:7" x14ac:dyDescent="0.25">
      <c r="F164" s="17" t="e">
        <f>IFERROR(IF(COUNTA(Tbl_M2[[#This Row],[Subgroup 1]:[Subgroup 4]])=0,NA(),SUM(Tbl_M2[[#This Row],[Subgroup 1]:[Subgroup 4]])),NA())</f>
        <v>#N/A</v>
      </c>
      <c r="G164" s="17" t="e" cm="1">
        <f t="array" ref="G164">MEDIAN(IF(ISNUMBER(Tbl_M2[Subgroup 1]),Tbl_M2[Subgroup 1]))</f>
        <v>#NUM!</v>
      </c>
    </row>
    <row r="165" spans="6:7" x14ac:dyDescent="0.25">
      <c r="F165" s="17" t="e">
        <f>IFERROR(IF(COUNTA(Tbl_M2[[#This Row],[Subgroup 1]:[Subgroup 4]])=0,NA(),SUM(Tbl_M2[[#This Row],[Subgroup 1]:[Subgroup 4]])),NA())</f>
        <v>#N/A</v>
      </c>
      <c r="G165" s="17" t="e" cm="1">
        <f t="array" ref="G165">MEDIAN(IF(ISNUMBER(Tbl_M2[Subgroup 1]),Tbl_M2[Subgroup 1]))</f>
        <v>#NUM!</v>
      </c>
    </row>
    <row r="166" spans="6:7" x14ac:dyDescent="0.25">
      <c r="F166" s="17" t="e">
        <f>IFERROR(IF(COUNTA(Tbl_M2[[#This Row],[Subgroup 1]:[Subgroup 4]])=0,NA(),SUM(Tbl_M2[[#This Row],[Subgroup 1]:[Subgroup 4]])),NA())</f>
        <v>#N/A</v>
      </c>
      <c r="G166" s="17" t="e" cm="1">
        <f t="array" ref="G166">MEDIAN(IF(ISNUMBER(Tbl_M2[Subgroup 1]),Tbl_M2[Subgroup 1]))</f>
        <v>#NUM!</v>
      </c>
    </row>
    <row r="167" spans="6:7" x14ac:dyDescent="0.25">
      <c r="F167" s="17" t="e">
        <f>IFERROR(IF(COUNTA(Tbl_M2[[#This Row],[Subgroup 1]:[Subgroup 4]])=0,NA(),SUM(Tbl_M2[[#This Row],[Subgroup 1]:[Subgroup 4]])),NA())</f>
        <v>#N/A</v>
      </c>
      <c r="G167" s="17" t="e" cm="1">
        <f t="array" ref="G167">MEDIAN(IF(ISNUMBER(Tbl_M2[Subgroup 1]),Tbl_M2[Subgroup 1]))</f>
        <v>#NUM!</v>
      </c>
    </row>
    <row r="168" spans="6:7" x14ac:dyDescent="0.25">
      <c r="F168" s="17" t="e">
        <f>IFERROR(IF(COUNTA(Tbl_M2[[#This Row],[Subgroup 1]:[Subgroup 4]])=0,NA(),SUM(Tbl_M2[[#This Row],[Subgroup 1]:[Subgroup 4]])),NA())</f>
        <v>#N/A</v>
      </c>
      <c r="G168" s="17" t="e" cm="1">
        <f t="array" ref="G168">MEDIAN(IF(ISNUMBER(Tbl_M2[Subgroup 1]),Tbl_M2[Subgroup 1]))</f>
        <v>#NUM!</v>
      </c>
    </row>
    <row r="169" spans="6:7" x14ac:dyDescent="0.25">
      <c r="F169" s="17" t="e">
        <f>IFERROR(IF(COUNTA(Tbl_M2[[#This Row],[Subgroup 1]:[Subgroup 4]])=0,NA(),SUM(Tbl_M2[[#This Row],[Subgroup 1]:[Subgroup 4]])),NA())</f>
        <v>#N/A</v>
      </c>
      <c r="G169" s="17" t="e" cm="1">
        <f t="array" ref="G169">MEDIAN(IF(ISNUMBER(Tbl_M2[Subgroup 1]),Tbl_M2[Subgroup 1]))</f>
        <v>#NUM!</v>
      </c>
    </row>
    <row r="170" spans="6:7" x14ac:dyDescent="0.25">
      <c r="F170" s="17" t="e">
        <f>IFERROR(IF(COUNTA(Tbl_M2[[#This Row],[Subgroup 1]:[Subgroup 4]])=0,NA(),SUM(Tbl_M2[[#This Row],[Subgroup 1]:[Subgroup 4]])),NA())</f>
        <v>#N/A</v>
      </c>
      <c r="G170" s="17" t="e" cm="1">
        <f t="array" ref="G170">MEDIAN(IF(ISNUMBER(Tbl_M2[Subgroup 1]),Tbl_M2[Subgroup 1]))</f>
        <v>#NUM!</v>
      </c>
    </row>
    <row r="171" spans="6:7" x14ac:dyDescent="0.25">
      <c r="F171" s="17" t="e">
        <f>IFERROR(IF(COUNTA(Tbl_M2[[#This Row],[Subgroup 1]:[Subgroup 4]])=0,NA(),SUM(Tbl_M2[[#This Row],[Subgroup 1]:[Subgroup 4]])),NA())</f>
        <v>#N/A</v>
      </c>
      <c r="G171" s="17" t="e" cm="1">
        <f t="array" ref="G171">MEDIAN(IF(ISNUMBER(Tbl_M2[Subgroup 1]),Tbl_M2[Subgroup 1]))</f>
        <v>#NUM!</v>
      </c>
    </row>
    <row r="172" spans="6:7" x14ac:dyDescent="0.25">
      <c r="F172" s="17" t="e">
        <f>IFERROR(IF(COUNTA(Tbl_M2[[#This Row],[Subgroup 1]:[Subgroup 4]])=0,NA(),SUM(Tbl_M2[[#This Row],[Subgroup 1]:[Subgroup 4]])),NA())</f>
        <v>#N/A</v>
      </c>
      <c r="G172" s="17" t="e" cm="1">
        <f t="array" ref="G172">MEDIAN(IF(ISNUMBER(Tbl_M2[Subgroup 1]),Tbl_M2[Subgroup 1]))</f>
        <v>#NUM!</v>
      </c>
    </row>
    <row r="173" spans="6:7" x14ac:dyDescent="0.25">
      <c r="F173" s="17" t="e">
        <f>IFERROR(IF(COUNTA(Tbl_M2[[#This Row],[Subgroup 1]:[Subgroup 4]])=0,NA(),SUM(Tbl_M2[[#This Row],[Subgroup 1]:[Subgroup 4]])),NA())</f>
        <v>#N/A</v>
      </c>
      <c r="G173" s="17" t="e" cm="1">
        <f t="array" ref="G173">MEDIAN(IF(ISNUMBER(Tbl_M2[Subgroup 1]),Tbl_M2[Subgroup 1]))</f>
        <v>#NUM!</v>
      </c>
    </row>
    <row r="174" spans="6:7" x14ac:dyDescent="0.25">
      <c r="F174" s="17" t="e">
        <f>IFERROR(IF(COUNTA(Tbl_M2[[#This Row],[Subgroup 1]:[Subgroup 4]])=0,NA(),SUM(Tbl_M2[[#This Row],[Subgroup 1]:[Subgroup 4]])),NA())</f>
        <v>#N/A</v>
      </c>
      <c r="G174" s="17" t="e" cm="1">
        <f t="array" ref="G174">MEDIAN(IF(ISNUMBER(Tbl_M2[Subgroup 1]),Tbl_M2[Subgroup 1]))</f>
        <v>#NUM!</v>
      </c>
    </row>
    <row r="175" spans="6:7" x14ac:dyDescent="0.25">
      <c r="F175" s="17" t="e">
        <f>IFERROR(IF(COUNTA(Tbl_M2[[#This Row],[Subgroup 1]:[Subgroup 4]])=0,NA(),SUM(Tbl_M2[[#This Row],[Subgroup 1]:[Subgroup 4]])),NA())</f>
        <v>#N/A</v>
      </c>
      <c r="G175" s="17" t="e" cm="1">
        <f t="array" ref="G175">MEDIAN(IF(ISNUMBER(Tbl_M2[Subgroup 1]),Tbl_M2[Subgroup 1]))</f>
        <v>#NUM!</v>
      </c>
    </row>
    <row r="176" spans="6:7" x14ac:dyDescent="0.25">
      <c r="F176" s="17" t="e">
        <f>IFERROR(IF(COUNTA(Tbl_M2[[#This Row],[Subgroup 1]:[Subgroup 4]])=0,NA(),SUM(Tbl_M2[[#This Row],[Subgroup 1]:[Subgroup 4]])),NA())</f>
        <v>#N/A</v>
      </c>
      <c r="G176" s="17" t="e" cm="1">
        <f t="array" ref="G176">MEDIAN(IF(ISNUMBER(Tbl_M2[Subgroup 1]),Tbl_M2[Subgroup 1]))</f>
        <v>#NUM!</v>
      </c>
    </row>
    <row r="177" spans="6:7" x14ac:dyDescent="0.25">
      <c r="F177" s="17" t="e">
        <f>IFERROR(IF(COUNTA(Tbl_M2[[#This Row],[Subgroup 1]:[Subgroup 4]])=0,NA(),SUM(Tbl_M2[[#This Row],[Subgroup 1]:[Subgroup 4]])),NA())</f>
        <v>#N/A</v>
      </c>
      <c r="G177" s="17" t="e" cm="1">
        <f t="array" ref="G177">MEDIAN(IF(ISNUMBER(Tbl_M2[Subgroup 1]),Tbl_M2[Subgroup 1]))</f>
        <v>#NUM!</v>
      </c>
    </row>
    <row r="178" spans="6:7" x14ac:dyDescent="0.25">
      <c r="F178" s="17" t="e">
        <f>IFERROR(IF(COUNTA(Tbl_M2[[#This Row],[Subgroup 1]:[Subgroup 4]])=0,NA(),SUM(Tbl_M2[[#This Row],[Subgroup 1]:[Subgroup 4]])),NA())</f>
        <v>#N/A</v>
      </c>
      <c r="G178" s="17" t="e" cm="1">
        <f t="array" ref="G178">MEDIAN(IF(ISNUMBER(Tbl_M2[Subgroup 1]),Tbl_M2[Subgroup 1]))</f>
        <v>#NUM!</v>
      </c>
    </row>
    <row r="179" spans="6:7" x14ac:dyDescent="0.25">
      <c r="F179" s="17" t="e">
        <f>IFERROR(IF(COUNTA(Tbl_M2[[#This Row],[Subgroup 1]:[Subgroup 4]])=0,NA(),SUM(Tbl_M2[[#This Row],[Subgroup 1]:[Subgroup 4]])),NA())</f>
        <v>#N/A</v>
      </c>
      <c r="G179" s="17" t="e" cm="1">
        <f t="array" ref="G179">MEDIAN(IF(ISNUMBER(Tbl_M2[Subgroup 1]),Tbl_M2[Subgroup 1]))</f>
        <v>#NUM!</v>
      </c>
    </row>
    <row r="180" spans="6:7" x14ac:dyDescent="0.25">
      <c r="F180" s="17" t="e">
        <f>IFERROR(IF(COUNTA(Tbl_M2[[#This Row],[Subgroup 1]:[Subgroup 4]])=0,NA(),SUM(Tbl_M2[[#This Row],[Subgroup 1]:[Subgroup 4]])),NA())</f>
        <v>#N/A</v>
      </c>
      <c r="G180" s="17" t="e" cm="1">
        <f t="array" ref="G180">MEDIAN(IF(ISNUMBER(Tbl_M2[Subgroup 1]),Tbl_M2[Subgroup 1]))</f>
        <v>#NUM!</v>
      </c>
    </row>
    <row r="181" spans="6:7" x14ac:dyDescent="0.25">
      <c r="F181" s="17" t="e">
        <f>IFERROR(IF(COUNTA(Tbl_M2[[#This Row],[Subgroup 1]:[Subgroup 4]])=0,NA(),SUM(Tbl_M2[[#This Row],[Subgroup 1]:[Subgroup 4]])),NA())</f>
        <v>#N/A</v>
      </c>
      <c r="G181" s="17" t="e" cm="1">
        <f t="array" ref="G181">MEDIAN(IF(ISNUMBER(Tbl_M2[Subgroup 1]),Tbl_M2[Subgroup 1]))</f>
        <v>#NUM!</v>
      </c>
    </row>
    <row r="182" spans="6:7" x14ac:dyDescent="0.25">
      <c r="F182" s="17" t="e">
        <f>IFERROR(IF(COUNTA(Tbl_M2[[#This Row],[Subgroup 1]:[Subgroup 4]])=0,NA(),SUM(Tbl_M2[[#This Row],[Subgroup 1]:[Subgroup 4]])),NA())</f>
        <v>#N/A</v>
      </c>
      <c r="G182" s="17" t="e" cm="1">
        <f t="array" ref="G182">MEDIAN(IF(ISNUMBER(Tbl_M2[Subgroup 1]),Tbl_M2[Subgroup 1]))</f>
        <v>#NUM!</v>
      </c>
    </row>
    <row r="183" spans="6:7" x14ac:dyDescent="0.25">
      <c r="F183" s="17" t="e">
        <f>IFERROR(IF(COUNTA(Tbl_M2[[#This Row],[Subgroup 1]:[Subgroup 4]])=0,NA(),SUM(Tbl_M2[[#This Row],[Subgroup 1]:[Subgroup 4]])),NA())</f>
        <v>#N/A</v>
      </c>
      <c r="G183" s="17" t="e" cm="1">
        <f t="array" ref="G183">MEDIAN(IF(ISNUMBER(Tbl_M2[Subgroup 1]),Tbl_M2[Subgroup 1]))</f>
        <v>#NUM!</v>
      </c>
    </row>
    <row r="184" spans="6:7" x14ac:dyDescent="0.25">
      <c r="F184" s="17" t="e">
        <f>IFERROR(IF(COUNTA(Tbl_M2[[#This Row],[Subgroup 1]:[Subgroup 4]])=0,NA(),SUM(Tbl_M2[[#This Row],[Subgroup 1]:[Subgroup 4]])),NA())</f>
        <v>#N/A</v>
      </c>
      <c r="G184" s="17" t="e" cm="1">
        <f t="array" ref="G184">MEDIAN(IF(ISNUMBER(Tbl_M2[Subgroup 1]),Tbl_M2[Subgroup 1]))</f>
        <v>#NUM!</v>
      </c>
    </row>
    <row r="185" spans="6:7" x14ac:dyDescent="0.25">
      <c r="F185" s="17" t="e">
        <f>IFERROR(IF(COUNTA(Tbl_M2[[#This Row],[Subgroup 1]:[Subgroup 4]])=0,NA(),SUM(Tbl_M2[[#This Row],[Subgroup 1]:[Subgroup 4]])),NA())</f>
        <v>#N/A</v>
      </c>
      <c r="G185" s="17" t="e" cm="1">
        <f t="array" ref="G185">MEDIAN(IF(ISNUMBER(Tbl_M2[Subgroup 1]),Tbl_M2[Subgroup 1]))</f>
        <v>#NUM!</v>
      </c>
    </row>
    <row r="186" spans="6:7" x14ac:dyDescent="0.25">
      <c r="F186" s="17" t="e">
        <f>IFERROR(IF(COUNTA(Tbl_M2[[#This Row],[Subgroup 1]:[Subgroup 4]])=0,NA(),SUM(Tbl_M2[[#This Row],[Subgroup 1]:[Subgroup 4]])),NA())</f>
        <v>#N/A</v>
      </c>
      <c r="G186" s="17" t="e" cm="1">
        <f t="array" ref="G186">MEDIAN(IF(ISNUMBER(Tbl_M2[Subgroup 1]),Tbl_M2[Subgroup 1]))</f>
        <v>#NUM!</v>
      </c>
    </row>
    <row r="187" spans="6:7" x14ac:dyDescent="0.25">
      <c r="F187" s="17" t="e">
        <f>IFERROR(IF(COUNTA(Tbl_M2[[#This Row],[Subgroup 1]:[Subgroup 4]])=0,NA(),SUM(Tbl_M2[[#This Row],[Subgroup 1]:[Subgroup 4]])),NA())</f>
        <v>#N/A</v>
      </c>
      <c r="G187" s="17" t="e" cm="1">
        <f t="array" ref="G187">MEDIAN(IF(ISNUMBER(Tbl_M2[Subgroup 1]),Tbl_M2[Subgroup 1]))</f>
        <v>#NUM!</v>
      </c>
    </row>
    <row r="188" spans="6:7" x14ac:dyDescent="0.25">
      <c r="F188" s="17" t="e">
        <f>IFERROR(IF(COUNTA(Tbl_M2[[#This Row],[Subgroup 1]:[Subgroup 4]])=0,NA(),SUM(Tbl_M2[[#This Row],[Subgroup 1]:[Subgroup 4]])),NA())</f>
        <v>#N/A</v>
      </c>
      <c r="G188" s="17" t="e" cm="1">
        <f t="array" ref="G188">MEDIAN(IF(ISNUMBER(Tbl_M2[Subgroup 1]),Tbl_M2[Subgroup 1]))</f>
        <v>#NUM!</v>
      </c>
    </row>
    <row r="189" spans="6:7" x14ac:dyDescent="0.25">
      <c r="F189" s="17" t="e">
        <f>IFERROR(IF(COUNTA(Tbl_M2[[#This Row],[Subgroup 1]:[Subgroup 4]])=0,NA(),SUM(Tbl_M2[[#This Row],[Subgroup 1]:[Subgroup 4]])),NA())</f>
        <v>#N/A</v>
      </c>
      <c r="G189" s="17" t="e" cm="1">
        <f t="array" ref="G189">MEDIAN(IF(ISNUMBER(Tbl_M2[Subgroup 1]),Tbl_M2[Subgroup 1]))</f>
        <v>#NUM!</v>
      </c>
    </row>
    <row r="190" spans="6:7" x14ac:dyDescent="0.25">
      <c r="F190" s="17" t="e">
        <f>IFERROR(IF(COUNTA(Tbl_M2[[#This Row],[Subgroup 1]:[Subgroup 4]])=0,NA(),SUM(Tbl_M2[[#This Row],[Subgroup 1]:[Subgroup 4]])),NA())</f>
        <v>#N/A</v>
      </c>
      <c r="G190" s="17" t="e" cm="1">
        <f t="array" ref="G190">MEDIAN(IF(ISNUMBER(Tbl_M2[Subgroup 1]),Tbl_M2[Subgroup 1]))</f>
        <v>#NUM!</v>
      </c>
    </row>
    <row r="191" spans="6:7" x14ac:dyDescent="0.25">
      <c r="F191" s="17" t="e">
        <f>IFERROR(IF(COUNTA(Tbl_M2[[#This Row],[Subgroup 1]:[Subgroup 4]])=0,NA(),SUM(Tbl_M2[[#This Row],[Subgroup 1]:[Subgroup 4]])),NA())</f>
        <v>#N/A</v>
      </c>
      <c r="G191" s="17" t="e" cm="1">
        <f t="array" ref="G191">MEDIAN(IF(ISNUMBER(Tbl_M2[Subgroup 1]),Tbl_M2[Subgroup 1]))</f>
        <v>#NUM!</v>
      </c>
    </row>
    <row r="192" spans="6:7" x14ac:dyDescent="0.25">
      <c r="F192" s="17" t="e">
        <f>IFERROR(IF(COUNTA(Tbl_M2[[#This Row],[Subgroup 1]:[Subgroup 4]])=0,NA(),SUM(Tbl_M2[[#This Row],[Subgroup 1]:[Subgroup 4]])),NA())</f>
        <v>#N/A</v>
      </c>
      <c r="G192" s="17" t="e" cm="1">
        <f t="array" ref="G192">MEDIAN(IF(ISNUMBER(Tbl_M2[Subgroup 1]),Tbl_M2[Subgroup 1]))</f>
        <v>#NUM!</v>
      </c>
    </row>
    <row r="193" spans="6:7" x14ac:dyDescent="0.25">
      <c r="F193" s="17" t="e">
        <f>IFERROR(IF(COUNTA(Tbl_M2[[#This Row],[Subgroup 1]:[Subgroup 4]])=0,NA(),SUM(Tbl_M2[[#This Row],[Subgroup 1]:[Subgroup 4]])),NA())</f>
        <v>#N/A</v>
      </c>
      <c r="G193" s="17" t="e" cm="1">
        <f t="array" ref="G193">MEDIAN(IF(ISNUMBER(Tbl_M2[Subgroup 1]),Tbl_M2[Subgroup 1]))</f>
        <v>#NUM!</v>
      </c>
    </row>
    <row r="194" spans="6:7" x14ac:dyDescent="0.25">
      <c r="F194" s="17" t="e">
        <f>IFERROR(IF(COUNTA(Tbl_M2[[#This Row],[Subgroup 1]:[Subgroup 4]])=0,NA(),SUM(Tbl_M2[[#This Row],[Subgroup 1]:[Subgroup 4]])),NA())</f>
        <v>#N/A</v>
      </c>
      <c r="G194" s="17" t="e" cm="1">
        <f t="array" ref="G194">MEDIAN(IF(ISNUMBER(Tbl_M2[Subgroup 1]),Tbl_M2[Subgroup 1]))</f>
        <v>#NUM!</v>
      </c>
    </row>
    <row r="195" spans="6:7" x14ac:dyDescent="0.25">
      <c r="F195" s="17" t="e">
        <f>IFERROR(IF(COUNTA(Tbl_M2[[#This Row],[Subgroup 1]:[Subgroup 4]])=0,NA(),SUM(Tbl_M2[[#This Row],[Subgroup 1]:[Subgroup 4]])),NA())</f>
        <v>#N/A</v>
      </c>
      <c r="G195" s="17" t="e" cm="1">
        <f t="array" ref="G195">MEDIAN(IF(ISNUMBER(Tbl_M2[Subgroup 1]),Tbl_M2[Subgroup 1]))</f>
        <v>#NUM!</v>
      </c>
    </row>
    <row r="196" spans="6:7" x14ac:dyDescent="0.25">
      <c r="F196" s="17" t="e">
        <f>IFERROR(IF(COUNTA(Tbl_M2[[#This Row],[Subgroup 1]:[Subgroup 4]])=0,NA(),SUM(Tbl_M2[[#This Row],[Subgroup 1]:[Subgroup 4]])),NA())</f>
        <v>#N/A</v>
      </c>
      <c r="G196" s="17" t="e" cm="1">
        <f t="array" ref="G196">MEDIAN(IF(ISNUMBER(Tbl_M2[Subgroup 1]),Tbl_M2[Subgroup 1]))</f>
        <v>#NUM!</v>
      </c>
    </row>
    <row r="197" spans="6:7" x14ac:dyDescent="0.25">
      <c r="F197" s="17" t="e">
        <f>IFERROR(IF(COUNTA(Tbl_M2[[#This Row],[Subgroup 1]:[Subgroup 4]])=0,NA(),SUM(Tbl_M2[[#This Row],[Subgroup 1]:[Subgroup 4]])),NA())</f>
        <v>#N/A</v>
      </c>
      <c r="G197" s="17" t="e" cm="1">
        <f t="array" ref="G197">MEDIAN(IF(ISNUMBER(Tbl_M2[Subgroup 1]),Tbl_M2[Subgroup 1]))</f>
        <v>#NUM!</v>
      </c>
    </row>
    <row r="198" spans="6:7" x14ac:dyDescent="0.25">
      <c r="F198" s="17" t="e">
        <f>IFERROR(IF(COUNTA(Tbl_M2[[#This Row],[Subgroup 1]:[Subgroup 4]])=0,NA(),SUM(Tbl_M2[[#This Row],[Subgroup 1]:[Subgroup 4]])),NA())</f>
        <v>#N/A</v>
      </c>
      <c r="G198" s="17" t="e" cm="1">
        <f t="array" ref="G198">MEDIAN(IF(ISNUMBER(Tbl_M2[Subgroup 1]),Tbl_M2[Subgroup 1]))</f>
        <v>#NUM!</v>
      </c>
    </row>
    <row r="199" spans="6:7" x14ac:dyDescent="0.25">
      <c r="F199" s="17" t="e">
        <f>IFERROR(IF(COUNTA(Tbl_M2[[#This Row],[Subgroup 1]:[Subgroup 4]])=0,NA(),SUM(Tbl_M2[[#This Row],[Subgroup 1]:[Subgroup 4]])),NA())</f>
        <v>#N/A</v>
      </c>
      <c r="G199" s="17" t="e" cm="1">
        <f t="array" ref="G199">MEDIAN(IF(ISNUMBER(Tbl_M2[Subgroup 1]),Tbl_M2[Subgroup 1]))</f>
        <v>#NUM!</v>
      </c>
    </row>
    <row r="200" spans="6:7" x14ac:dyDescent="0.25">
      <c r="F200" s="17" t="e">
        <f>IFERROR(IF(COUNTA(Tbl_M2[[#This Row],[Subgroup 1]:[Subgroup 4]])=0,NA(),SUM(Tbl_M2[[#This Row],[Subgroup 1]:[Subgroup 4]])),NA())</f>
        <v>#N/A</v>
      </c>
      <c r="G200" s="17" t="e" cm="1">
        <f t="array" ref="G200">MEDIAN(IF(ISNUMBER(Tbl_M2[Subgroup 1]),Tbl_M2[Subgroup 1]))</f>
        <v>#NUM!</v>
      </c>
    </row>
    <row r="201" spans="6:7" x14ac:dyDescent="0.25">
      <c r="F201" s="17" t="e">
        <f>IFERROR(IF(COUNTA(Tbl_M2[[#This Row],[Subgroup 1]:[Subgroup 4]])=0,NA(),SUM(Tbl_M2[[#This Row],[Subgroup 1]:[Subgroup 4]])),NA())</f>
        <v>#N/A</v>
      </c>
      <c r="G201" s="17" t="e" cm="1">
        <f t="array" ref="G201">MEDIAN(IF(ISNUMBER(Tbl_M2[Subgroup 1]),Tbl_M2[Subgroup 1]))</f>
        <v>#NUM!</v>
      </c>
    </row>
    <row r="202" spans="6:7" x14ac:dyDescent="0.25">
      <c r="F202" s="17" t="e">
        <f>IFERROR(IF(COUNTA(Tbl_M2[[#This Row],[Subgroup 1]:[Subgroup 4]])=0,NA(),SUM(Tbl_M2[[#This Row],[Subgroup 1]:[Subgroup 4]])),NA())</f>
        <v>#N/A</v>
      </c>
      <c r="G202" s="17" t="e" cm="1">
        <f t="array" ref="G202">MEDIAN(IF(ISNUMBER(Tbl_M2[Subgroup 1]),Tbl_M2[Subgroup 1]))</f>
        <v>#NUM!</v>
      </c>
    </row>
    <row r="203" spans="6:7" x14ac:dyDescent="0.25">
      <c r="F203" s="17" t="e">
        <f>IFERROR(IF(COUNTA(Tbl_M2[[#This Row],[Subgroup 1]:[Subgroup 4]])=0,NA(),SUM(Tbl_M2[[#This Row],[Subgroup 1]:[Subgroup 4]])),NA())</f>
        <v>#N/A</v>
      </c>
      <c r="G203" s="17" t="e" cm="1">
        <f t="array" ref="G203">MEDIAN(IF(ISNUMBER(Tbl_M2[Subgroup 1]),Tbl_M2[Subgroup 1]))</f>
        <v>#NUM!</v>
      </c>
    </row>
    <row r="204" spans="6:7" x14ac:dyDescent="0.25">
      <c r="F204" s="17" t="e">
        <f>IFERROR(IF(COUNTA(Tbl_M2[[#This Row],[Subgroup 1]:[Subgroup 4]])=0,NA(),SUM(Tbl_M2[[#This Row],[Subgroup 1]:[Subgroup 4]])),NA())</f>
        <v>#N/A</v>
      </c>
      <c r="G204" s="17" t="e" cm="1">
        <f t="array" ref="G204">MEDIAN(IF(ISNUMBER(Tbl_M2[Subgroup 1]),Tbl_M2[Subgroup 1]))</f>
        <v>#NUM!</v>
      </c>
    </row>
    <row r="205" spans="6:7" x14ac:dyDescent="0.25">
      <c r="F205" s="17" t="e">
        <f>IFERROR(IF(COUNTA(Tbl_M2[[#This Row],[Subgroup 1]:[Subgroup 4]])=0,NA(),SUM(Tbl_M2[[#This Row],[Subgroup 1]:[Subgroup 4]])),NA())</f>
        <v>#N/A</v>
      </c>
      <c r="G205" s="17" t="e" cm="1">
        <f t="array" ref="G205">MEDIAN(IF(ISNUMBER(Tbl_M2[Subgroup 1]),Tbl_M2[Subgroup 1]))</f>
        <v>#NUM!</v>
      </c>
    </row>
    <row r="206" spans="6:7" x14ac:dyDescent="0.25">
      <c r="F206" s="17" t="e">
        <f>IFERROR(IF(COUNTA(Tbl_M2[[#This Row],[Subgroup 1]:[Subgroup 4]])=0,NA(),SUM(Tbl_M2[[#This Row],[Subgroup 1]:[Subgroup 4]])),NA())</f>
        <v>#N/A</v>
      </c>
      <c r="G206" s="17" t="e" cm="1">
        <f t="array" ref="G206">MEDIAN(IF(ISNUMBER(Tbl_M2[Subgroup 1]),Tbl_M2[Subgroup 1]))</f>
        <v>#NUM!</v>
      </c>
    </row>
    <row r="207" spans="6:7" x14ac:dyDescent="0.25">
      <c r="F207" s="17" t="e">
        <f>IFERROR(IF(COUNTA(Tbl_M2[[#This Row],[Subgroup 1]:[Subgroup 4]])=0,NA(),SUM(Tbl_M2[[#This Row],[Subgroup 1]:[Subgroup 4]])),NA())</f>
        <v>#N/A</v>
      </c>
      <c r="G207" s="17" t="e" cm="1">
        <f t="array" ref="G207">MEDIAN(IF(ISNUMBER(Tbl_M2[Subgroup 1]),Tbl_M2[Subgroup 1]))</f>
        <v>#NUM!</v>
      </c>
    </row>
    <row r="208" spans="6:7" x14ac:dyDescent="0.25">
      <c r="F208" s="17" t="e">
        <f>IFERROR(IF(COUNTA(Tbl_M2[[#This Row],[Subgroup 1]:[Subgroup 4]])=0,NA(),SUM(Tbl_M2[[#This Row],[Subgroup 1]:[Subgroup 4]])),NA())</f>
        <v>#N/A</v>
      </c>
      <c r="G208" s="17" t="e" cm="1">
        <f t="array" ref="G208">MEDIAN(IF(ISNUMBER(Tbl_M2[Subgroup 1]),Tbl_M2[Subgroup 1]))</f>
        <v>#NUM!</v>
      </c>
    </row>
    <row r="209" spans="6:7" x14ac:dyDescent="0.25">
      <c r="F209" s="17" t="e">
        <f>IFERROR(IF(COUNTA(Tbl_M2[[#This Row],[Subgroup 1]:[Subgroup 4]])=0,NA(),SUM(Tbl_M2[[#This Row],[Subgroup 1]:[Subgroup 4]])),NA())</f>
        <v>#N/A</v>
      </c>
      <c r="G209" s="17" t="e" cm="1">
        <f t="array" ref="G209">MEDIAN(IF(ISNUMBER(Tbl_M2[Subgroup 1]),Tbl_M2[Subgroup 1]))</f>
        <v>#NUM!</v>
      </c>
    </row>
    <row r="210" spans="6:7" x14ac:dyDescent="0.25">
      <c r="F210" s="17" t="e">
        <f>IFERROR(IF(COUNTA(Tbl_M2[[#This Row],[Subgroup 1]:[Subgroup 4]])=0,NA(),SUM(Tbl_M2[[#This Row],[Subgroup 1]:[Subgroup 4]])),NA())</f>
        <v>#N/A</v>
      </c>
      <c r="G210" s="17" t="e" cm="1">
        <f t="array" ref="G210">MEDIAN(IF(ISNUMBER(Tbl_M2[Subgroup 1]),Tbl_M2[Subgroup 1]))</f>
        <v>#NUM!</v>
      </c>
    </row>
    <row r="211" spans="6:7" x14ac:dyDescent="0.25">
      <c r="F211" s="17" t="e">
        <f>IFERROR(IF(COUNTA(Tbl_M2[[#This Row],[Subgroup 1]:[Subgroup 4]])=0,NA(),SUM(Tbl_M2[[#This Row],[Subgroup 1]:[Subgroup 4]])),NA())</f>
        <v>#N/A</v>
      </c>
      <c r="G211" s="17" t="e" cm="1">
        <f t="array" ref="G211">MEDIAN(IF(ISNUMBER(Tbl_M2[Subgroup 1]),Tbl_M2[Subgroup 1]))</f>
        <v>#NUM!</v>
      </c>
    </row>
    <row r="212" spans="6:7" x14ac:dyDescent="0.25">
      <c r="F212" s="17" t="e">
        <f>IFERROR(IF(COUNTA(Tbl_M2[[#This Row],[Subgroup 1]:[Subgroup 4]])=0,NA(),SUM(Tbl_M2[[#This Row],[Subgroup 1]:[Subgroup 4]])),NA())</f>
        <v>#N/A</v>
      </c>
      <c r="G212" s="17" t="e" cm="1">
        <f t="array" ref="G212">MEDIAN(IF(ISNUMBER(Tbl_M2[Subgroup 1]),Tbl_M2[Subgroup 1]))</f>
        <v>#NUM!</v>
      </c>
    </row>
    <row r="213" spans="6:7" x14ac:dyDescent="0.25">
      <c r="F213" s="17" t="e">
        <f>IFERROR(IF(COUNTA(Tbl_M2[[#This Row],[Subgroup 1]:[Subgroup 4]])=0,NA(),SUM(Tbl_M2[[#This Row],[Subgroup 1]:[Subgroup 4]])),NA())</f>
        <v>#N/A</v>
      </c>
      <c r="G213" s="17" t="e" cm="1">
        <f t="array" ref="G213">MEDIAN(IF(ISNUMBER(Tbl_M2[Subgroup 1]),Tbl_M2[Subgroup 1]))</f>
        <v>#NUM!</v>
      </c>
    </row>
    <row r="214" spans="6:7" x14ac:dyDescent="0.25">
      <c r="F214" s="17" t="e">
        <f>IFERROR(IF(COUNTA(Tbl_M2[[#This Row],[Subgroup 1]:[Subgroup 4]])=0,NA(),SUM(Tbl_M2[[#This Row],[Subgroup 1]:[Subgroup 4]])),NA())</f>
        <v>#N/A</v>
      </c>
      <c r="G214" s="17" t="e" cm="1">
        <f t="array" ref="G214">MEDIAN(IF(ISNUMBER(Tbl_M2[Subgroup 1]),Tbl_M2[Subgroup 1]))</f>
        <v>#NUM!</v>
      </c>
    </row>
    <row r="215" spans="6:7" x14ac:dyDescent="0.25">
      <c r="F215" s="17" t="e">
        <f>IFERROR(IF(COUNTA(Tbl_M2[[#This Row],[Subgroup 1]:[Subgroup 4]])=0,NA(),SUM(Tbl_M2[[#This Row],[Subgroup 1]:[Subgroup 4]])),NA())</f>
        <v>#N/A</v>
      </c>
      <c r="G215" s="17" t="e" cm="1">
        <f t="array" ref="G215">MEDIAN(IF(ISNUMBER(Tbl_M2[Subgroup 1]),Tbl_M2[Subgroup 1]))</f>
        <v>#NUM!</v>
      </c>
    </row>
    <row r="216" spans="6:7" x14ac:dyDescent="0.25">
      <c r="F216" s="17" t="e">
        <f>IFERROR(IF(COUNTA(Tbl_M2[[#This Row],[Subgroup 1]:[Subgroup 4]])=0,NA(),SUM(Tbl_M2[[#This Row],[Subgroup 1]:[Subgroup 4]])),NA())</f>
        <v>#N/A</v>
      </c>
      <c r="G216" s="17" t="e" cm="1">
        <f t="array" ref="G216">MEDIAN(IF(ISNUMBER(Tbl_M2[Subgroup 1]),Tbl_M2[Subgroup 1]))</f>
        <v>#NUM!</v>
      </c>
    </row>
    <row r="217" spans="6:7" x14ac:dyDescent="0.25">
      <c r="F217" s="17" t="e">
        <f>IFERROR(IF(COUNTA(Tbl_M2[[#This Row],[Subgroup 1]:[Subgroup 4]])=0,NA(),SUM(Tbl_M2[[#This Row],[Subgroup 1]:[Subgroup 4]])),NA())</f>
        <v>#N/A</v>
      </c>
      <c r="G217" s="17" t="e" cm="1">
        <f t="array" ref="G217">MEDIAN(IF(ISNUMBER(Tbl_M2[Subgroup 1]),Tbl_M2[Subgroup 1]))</f>
        <v>#NUM!</v>
      </c>
    </row>
    <row r="218" spans="6:7" x14ac:dyDescent="0.25">
      <c r="F218" s="17" t="e">
        <f>IFERROR(IF(COUNTA(Tbl_M2[[#This Row],[Subgroup 1]:[Subgroup 4]])=0,NA(),SUM(Tbl_M2[[#This Row],[Subgroup 1]:[Subgroup 4]])),NA())</f>
        <v>#N/A</v>
      </c>
      <c r="G218" s="17" t="e" cm="1">
        <f t="array" ref="G218">MEDIAN(IF(ISNUMBER(Tbl_M2[Subgroup 1]),Tbl_M2[Subgroup 1]))</f>
        <v>#NUM!</v>
      </c>
    </row>
    <row r="219" spans="6:7" x14ac:dyDescent="0.25">
      <c r="F219" s="17" t="e">
        <f>IFERROR(IF(COUNTA(Tbl_M2[[#This Row],[Subgroup 1]:[Subgroup 4]])=0,NA(),SUM(Tbl_M2[[#This Row],[Subgroup 1]:[Subgroup 4]])),NA())</f>
        <v>#N/A</v>
      </c>
      <c r="G219" s="17" t="e" cm="1">
        <f t="array" ref="G219">MEDIAN(IF(ISNUMBER(Tbl_M2[Subgroup 1]),Tbl_M2[Subgroup 1]))</f>
        <v>#NUM!</v>
      </c>
    </row>
    <row r="220" spans="6:7" x14ac:dyDescent="0.25">
      <c r="F220" s="17" t="e">
        <f>IFERROR(IF(COUNTA(Tbl_M2[[#This Row],[Subgroup 1]:[Subgroup 4]])=0,NA(),SUM(Tbl_M2[[#This Row],[Subgroup 1]:[Subgroup 4]])),NA())</f>
        <v>#N/A</v>
      </c>
      <c r="G220" s="17" t="e" cm="1">
        <f t="array" ref="G220">MEDIAN(IF(ISNUMBER(Tbl_M2[Subgroup 1]),Tbl_M2[Subgroup 1]))</f>
        <v>#NUM!</v>
      </c>
    </row>
    <row r="221" spans="6:7" x14ac:dyDescent="0.25">
      <c r="F221" s="17" t="e">
        <f>IFERROR(IF(COUNTA(Tbl_M2[[#This Row],[Subgroup 1]:[Subgroup 4]])=0,NA(),SUM(Tbl_M2[[#This Row],[Subgroup 1]:[Subgroup 4]])),NA())</f>
        <v>#N/A</v>
      </c>
      <c r="G221" s="17" t="e" cm="1">
        <f t="array" ref="G221">MEDIAN(IF(ISNUMBER(Tbl_M2[Subgroup 1]),Tbl_M2[Subgroup 1]))</f>
        <v>#NUM!</v>
      </c>
    </row>
    <row r="222" spans="6:7" x14ac:dyDescent="0.25">
      <c r="F222" s="17" t="e">
        <f>IFERROR(IF(COUNTA(Tbl_M2[[#This Row],[Subgroup 1]:[Subgroup 4]])=0,NA(),SUM(Tbl_M2[[#This Row],[Subgroup 1]:[Subgroup 4]])),NA())</f>
        <v>#N/A</v>
      </c>
      <c r="G222" s="17" t="e" cm="1">
        <f t="array" ref="G222">MEDIAN(IF(ISNUMBER(Tbl_M2[Subgroup 1]),Tbl_M2[Subgroup 1]))</f>
        <v>#NUM!</v>
      </c>
    </row>
    <row r="223" spans="6:7" x14ac:dyDescent="0.25">
      <c r="F223" s="17" t="e">
        <f>IFERROR(IF(COUNTA(Tbl_M2[[#This Row],[Subgroup 1]:[Subgroup 4]])=0,NA(),SUM(Tbl_M2[[#This Row],[Subgroup 1]:[Subgroup 4]])),NA())</f>
        <v>#N/A</v>
      </c>
      <c r="G223" s="17" t="e" cm="1">
        <f t="array" ref="G223">MEDIAN(IF(ISNUMBER(Tbl_M2[Subgroup 1]),Tbl_M2[Subgroup 1]))</f>
        <v>#NUM!</v>
      </c>
    </row>
    <row r="224" spans="6:7" x14ac:dyDescent="0.25">
      <c r="F224" s="17" t="e">
        <f>IFERROR(IF(COUNTA(Tbl_M2[[#This Row],[Subgroup 1]:[Subgroup 4]])=0,NA(),SUM(Tbl_M2[[#This Row],[Subgroup 1]:[Subgroup 4]])),NA())</f>
        <v>#N/A</v>
      </c>
      <c r="G224" s="17" t="e" cm="1">
        <f t="array" ref="G224">MEDIAN(IF(ISNUMBER(Tbl_M2[Subgroup 1]),Tbl_M2[Subgroup 1]))</f>
        <v>#NUM!</v>
      </c>
    </row>
    <row r="225" spans="6:7" x14ac:dyDescent="0.25">
      <c r="F225" s="17" t="e">
        <f>IFERROR(IF(COUNTA(Tbl_M2[[#This Row],[Subgroup 1]:[Subgroup 4]])=0,NA(),SUM(Tbl_M2[[#This Row],[Subgroup 1]:[Subgroup 4]])),NA())</f>
        <v>#N/A</v>
      </c>
      <c r="G225" s="17" t="e" cm="1">
        <f t="array" ref="G225">MEDIAN(IF(ISNUMBER(Tbl_M2[Subgroup 1]),Tbl_M2[Subgroup 1]))</f>
        <v>#NUM!</v>
      </c>
    </row>
    <row r="226" spans="6:7" x14ac:dyDescent="0.25">
      <c r="F226" s="17" t="e">
        <f>IFERROR(IF(COUNTA(Tbl_M2[[#This Row],[Subgroup 1]:[Subgroup 4]])=0,NA(),SUM(Tbl_M2[[#This Row],[Subgroup 1]:[Subgroup 4]])),NA())</f>
        <v>#N/A</v>
      </c>
      <c r="G226" s="17" t="e" cm="1">
        <f t="array" ref="G226">MEDIAN(IF(ISNUMBER(Tbl_M2[Subgroup 1]),Tbl_M2[Subgroup 1]))</f>
        <v>#NUM!</v>
      </c>
    </row>
    <row r="227" spans="6:7" x14ac:dyDescent="0.25">
      <c r="F227" s="17" t="e">
        <f>IFERROR(IF(COUNTA(Tbl_M2[[#This Row],[Subgroup 1]:[Subgroup 4]])=0,NA(),SUM(Tbl_M2[[#This Row],[Subgroup 1]:[Subgroup 4]])),NA())</f>
        <v>#N/A</v>
      </c>
      <c r="G227" s="17" t="e" cm="1">
        <f t="array" ref="G227">MEDIAN(IF(ISNUMBER(Tbl_M2[Subgroup 1]),Tbl_M2[Subgroup 1]))</f>
        <v>#NUM!</v>
      </c>
    </row>
    <row r="228" spans="6:7" x14ac:dyDescent="0.25">
      <c r="F228" s="17" t="e">
        <f>IFERROR(IF(COUNTA(Tbl_M2[[#This Row],[Subgroup 1]:[Subgroup 4]])=0,NA(),SUM(Tbl_M2[[#This Row],[Subgroup 1]:[Subgroup 4]])),NA())</f>
        <v>#N/A</v>
      </c>
      <c r="G228" s="17" t="e" cm="1">
        <f t="array" ref="G228">MEDIAN(IF(ISNUMBER(Tbl_M2[Subgroup 1]),Tbl_M2[Subgroup 1]))</f>
        <v>#NUM!</v>
      </c>
    </row>
    <row r="229" spans="6:7" x14ac:dyDescent="0.25">
      <c r="F229" s="17" t="e">
        <f>IFERROR(IF(COUNTA(Tbl_M2[[#This Row],[Subgroup 1]:[Subgroup 4]])=0,NA(),SUM(Tbl_M2[[#This Row],[Subgroup 1]:[Subgroup 4]])),NA())</f>
        <v>#N/A</v>
      </c>
      <c r="G229" s="17" t="e" cm="1">
        <f t="array" ref="G229">MEDIAN(IF(ISNUMBER(Tbl_M2[Subgroup 1]),Tbl_M2[Subgroup 1]))</f>
        <v>#NUM!</v>
      </c>
    </row>
    <row r="230" spans="6:7" x14ac:dyDescent="0.25">
      <c r="F230" s="17" t="e">
        <f>IFERROR(IF(COUNTA(Tbl_M2[[#This Row],[Subgroup 1]:[Subgroup 4]])=0,NA(),SUM(Tbl_M2[[#This Row],[Subgroup 1]:[Subgroup 4]])),NA())</f>
        <v>#N/A</v>
      </c>
      <c r="G230" s="17" t="e" cm="1">
        <f t="array" ref="G230">MEDIAN(IF(ISNUMBER(Tbl_M2[Subgroup 1]),Tbl_M2[Subgroup 1]))</f>
        <v>#NUM!</v>
      </c>
    </row>
    <row r="231" spans="6:7" x14ac:dyDescent="0.25">
      <c r="F231" s="17" t="e">
        <f>IFERROR(IF(COUNTA(Tbl_M2[[#This Row],[Subgroup 1]:[Subgroup 4]])=0,NA(),SUM(Tbl_M2[[#This Row],[Subgroup 1]:[Subgroup 4]])),NA())</f>
        <v>#N/A</v>
      </c>
      <c r="G231" s="17" t="e" cm="1">
        <f t="array" ref="G231">MEDIAN(IF(ISNUMBER(Tbl_M2[Subgroup 1]),Tbl_M2[Subgroup 1]))</f>
        <v>#NUM!</v>
      </c>
    </row>
    <row r="232" spans="6:7" x14ac:dyDescent="0.25">
      <c r="F232" s="17" t="e">
        <f>IFERROR(IF(COUNTA(Tbl_M2[[#This Row],[Subgroup 1]:[Subgroup 4]])=0,NA(),SUM(Tbl_M2[[#This Row],[Subgroup 1]:[Subgroup 4]])),NA())</f>
        <v>#N/A</v>
      </c>
      <c r="G232" s="17" t="e" cm="1">
        <f t="array" ref="G232">MEDIAN(IF(ISNUMBER(Tbl_M2[Subgroup 1]),Tbl_M2[Subgroup 1]))</f>
        <v>#NUM!</v>
      </c>
    </row>
    <row r="233" spans="6:7" x14ac:dyDescent="0.25">
      <c r="F233" s="17" t="e">
        <f>IFERROR(IF(COUNTA(Tbl_M2[[#This Row],[Subgroup 1]:[Subgroup 4]])=0,NA(),SUM(Tbl_M2[[#This Row],[Subgroup 1]:[Subgroup 4]])),NA())</f>
        <v>#N/A</v>
      </c>
      <c r="G233" s="17" t="e" cm="1">
        <f t="array" ref="G233">MEDIAN(IF(ISNUMBER(Tbl_M2[Subgroup 1]),Tbl_M2[Subgroup 1]))</f>
        <v>#NUM!</v>
      </c>
    </row>
    <row r="234" spans="6:7" x14ac:dyDescent="0.25">
      <c r="F234" s="17" t="e">
        <f>IFERROR(IF(COUNTA(Tbl_M2[[#This Row],[Subgroup 1]:[Subgroup 4]])=0,NA(),SUM(Tbl_M2[[#This Row],[Subgroup 1]:[Subgroup 4]])),NA())</f>
        <v>#N/A</v>
      </c>
      <c r="G234" s="17" t="e" cm="1">
        <f t="array" ref="G234">MEDIAN(IF(ISNUMBER(Tbl_M2[Subgroup 1]),Tbl_M2[Subgroup 1]))</f>
        <v>#NUM!</v>
      </c>
    </row>
    <row r="235" spans="6:7" x14ac:dyDescent="0.25">
      <c r="F235" s="17" t="e">
        <f>IFERROR(IF(COUNTA(Tbl_M2[[#This Row],[Subgroup 1]:[Subgroup 4]])=0,NA(),SUM(Tbl_M2[[#This Row],[Subgroup 1]:[Subgroup 4]])),NA())</f>
        <v>#N/A</v>
      </c>
      <c r="G235" s="17" t="e" cm="1">
        <f t="array" ref="G235">MEDIAN(IF(ISNUMBER(Tbl_M2[Subgroup 1]),Tbl_M2[Subgroup 1]))</f>
        <v>#NUM!</v>
      </c>
    </row>
    <row r="236" spans="6:7" x14ac:dyDescent="0.25">
      <c r="F236" s="17" t="e">
        <f>IFERROR(IF(COUNTA(Tbl_M2[[#This Row],[Subgroup 1]:[Subgroup 4]])=0,NA(),SUM(Tbl_M2[[#This Row],[Subgroup 1]:[Subgroup 4]])),NA())</f>
        <v>#N/A</v>
      </c>
      <c r="G236" s="17" t="e" cm="1">
        <f t="array" ref="G236">MEDIAN(IF(ISNUMBER(Tbl_M2[Subgroup 1]),Tbl_M2[Subgroup 1]))</f>
        <v>#NUM!</v>
      </c>
    </row>
    <row r="237" spans="6:7" x14ac:dyDescent="0.25">
      <c r="F237" s="17" t="e">
        <f>IFERROR(IF(COUNTA(Tbl_M2[[#This Row],[Subgroup 1]:[Subgroup 4]])=0,NA(),SUM(Tbl_M2[[#This Row],[Subgroup 1]:[Subgroup 4]])),NA())</f>
        <v>#N/A</v>
      </c>
      <c r="G237" s="17" t="e" cm="1">
        <f t="array" ref="G237">MEDIAN(IF(ISNUMBER(Tbl_M2[Subgroup 1]),Tbl_M2[Subgroup 1]))</f>
        <v>#NUM!</v>
      </c>
    </row>
    <row r="238" spans="6:7" x14ac:dyDescent="0.25">
      <c r="F238" s="17" t="e">
        <f>IFERROR(IF(COUNTA(Tbl_M2[[#This Row],[Subgroup 1]:[Subgroup 4]])=0,NA(),SUM(Tbl_M2[[#This Row],[Subgroup 1]:[Subgroup 4]])),NA())</f>
        <v>#N/A</v>
      </c>
      <c r="G238" s="17" t="e" cm="1">
        <f t="array" ref="G238">MEDIAN(IF(ISNUMBER(Tbl_M2[Subgroup 1]),Tbl_M2[Subgroup 1]))</f>
        <v>#NUM!</v>
      </c>
    </row>
    <row r="239" spans="6:7" x14ac:dyDescent="0.25">
      <c r="F239" s="17" t="e">
        <f>IFERROR(IF(COUNTA(Tbl_M2[[#This Row],[Subgroup 1]:[Subgroup 4]])=0,NA(),SUM(Tbl_M2[[#This Row],[Subgroup 1]:[Subgroup 4]])),NA())</f>
        <v>#N/A</v>
      </c>
      <c r="G239" s="17" t="e" cm="1">
        <f t="array" ref="G239">MEDIAN(IF(ISNUMBER(Tbl_M2[Subgroup 1]),Tbl_M2[Subgroup 1]))</f>
        <v>#NUM!</v>
      </c>
    </row>
    <row r="240" spans="6:7" x14ac:dyDescent="0.25">
      <c r="F240" s="17" t="e">
        <f>IFERROR(IF(COUNTA(Tbl_M2[[#This Row],[Subgroup 1]:[Subgroup 4]])=0,NA(),SUM(Tbl_M2[[#This Row],[Subgroup 1]:[Subgroup 4]])),NA())</f>
        <v>#N/A</v>
      </c>
      <c r="G240" s="17" t="e" cm="1">
        <f t="array" ref="G240">MEDIAN(IF(ISNUMBER(Tbl_M2[Subgroup 1]),Tbl_M2[Subgroup 1]))</f>
        <v>#NUM!</v>
      </c>
    </row>
    <row r="241" spans="6:7" x14ac:dyDescent="0.25">
      <c r="F241" s="17" t="e">
        <f>IFERROR(IF(COUNTA(Tbl_M2[[#This Row],[Subgroup 1]:[Subgroup 4]])=0,NA(),SUM(Tbl_M2[[#This Row],[Subgroup 1]:[Subgroup 4]])),NA())</f>
        <v>#N/A</v>
      </c>
      <c r="G241" s="17" t="e" cm="1">
        <f t="array" ref="G241">MEDIAN(IF(ISNUMBER(Tbl_M2[Subgroup 1]),Tbl_M2[Subgroup 1]))</f>
        <v>#NUM!</v>
      </c>
    </row>
    <row r="242" spans="6:7" x14ac:dyDescent="0.25">
      <c r="F242" s="17" t="e">
        <f>IFERROR(IF(COUNTA(Tbl_M2[[#This Row],[Subgroup 1]:[Subgroup 4]])=0,NA(),SUM(Tbl_M2[[#This Row],[Subgroup 1]:[Subgroup 4]])),NA())</f>
        <v>#N/A</v>
      </c>
      <c r="G242" s="17" t="e" cm="1">
        <f t="array" ref="G242">MEDIAN(IF(ISNUMBER(Tbl_M2[Subgroup 1]),Tbl_M2[Subgroup 1]))</f>
        <v>#NUM!</v>
      </c>
    </row>
    <row r="243" spans="6:7" x14ac:dyDescent="0.25">
      <c r="F243" s="17" t="e">
        <f>IFERROR(IF(COUNTA(Tbl_M2[[#This Row],[Subgroup 1]:[Subgroup 4]])=0,NA(),SUM(Tbl_M2[[#This Row],[Subgroup 1]:[Subgroup 4]])),NA())</f>
        <v>#N/A</v>
      </c>
      <c r="G243" s="17" t="e" cm="1">
        <f t="array" ref="G243">MEDIAN(IF(ISNUMBER(Tbl_M2[Subgroup 1]),Tbl_M2[Subgroup 1]))</f>
        <v>#NUM!</v>
      </c>
    </row>
    <row r="244" spans="6:7" x14ac:dyDescent="0.25">
      <c r="F244" s="17" t="e">
        <f>IFERROR(IF(COUNTA(Tbl_M2[[#This Row],[Subgroup 1]:[Subgroup 4]])=0,NA(),SUM(Tbl_M2[[#This Row],[Subgroup 1]:[Subgroup 4]])),NA())</f>
        <v>#N/A</v>
      </c>
      <c r="G244" s="17" t="e" cm="1">
        <f t="array" ref="G244">MEDIAN(IF(ISNUMBER(Tbl_M2[Subgroup 1]),Tbl_M2[Subgroup 1]))</f>
        <v>#NUM!</v>
      </c>
    </row>
    <row r="245" spans="6:7" x14ac:dyDescent="0.25">
      <c r="F245" s="17" t="e">
        <f>IFERROR(IF(COUNTA(Tbl_M2[[#This Row],[Subgroup 1]:[Subgroup 4]])=0,NA(),SUM(Tbl_M2[[#This Row],[Subgroup 1]:[Subgroup 4]])),NA())</f>
        <v>#N/A</v>
      </c>
      <c r="G245" s="17" t="e" cm="1">
        <f t="array" ref="G245">MEDIAN(IF(ISNUMBER(Tbl_M2[Subgroup 1]),Tbl_M2[Subgroup 1]))</f>
        <v>#NUM!</v>
      </c>
    </row>
    <row r="246" spans="6:7" x14ac:dyDescent="0.25">
      <c r="F246" s="17" t="e">
        <f>IFERROR(IF(COUNTA(Tbl_M2[[#This Row],[Subgroup 1]:[Subgroup 4]])=0,NA(),SUM(Tbl_M2[[#This Row],[Subgroup 1]:[Subgroup 4]])),NA())</f>
        <v>#N/A</v>
      </c>
      <c r="G246" s="17" t="e" cm="1">
        <f t="array" ref="G246">MEDIAN(IF(ISNUMBER(Tbl_M2[Subgroup 1]),Tbl_M2[Subgroup 1]))</f>
        <v>#NUM!</v>
      </c>
    </row>
    <row r="247" spans="6:7" x14ac:dyDescent="0.25">
      <c r="F247" s="17" t="e">
        <f>IFERROR(IF(COUNTA(Tbl_M2[[#This Row],[Subgroup 1]:[Subgroup 4]])=0,NA(),SUM(Tbl_M2[[#This Row],[Subgroup 1]:[Subgroup 4]])),NA())</f>
        <v>#N/A</v>
      </c>
      <c r="G247" s="17" t="e" cm="1">
        <f t="array" ref="G247">MEDIAN(IF(ISNUMBER(Tbl_M2[Subgroup 1]),Tbl_M2[Subgroup 1]))</f>
        <v>#NUM!</v>
      </c>
    </row>
    <row r="248" spans="6:7" x14ac:dyDescent="0.25">
      <c r="F248" s="17" t="e">
        <f>IFERROR(IF(COUNTA(Tbl_M2[[#This Row],[Subgroup 1]:[Subgroup 4]])=0,NA(),SUM(Tbl_M2[[#This Row],[Subgroup 1]:[Subgroup 4]])),NA())</f>
        <v>#N/A</v>
      </c>
      <c r="G248" s="17" t="e" cm="1">
        <f t="array" ref="G248">MEDIAN(IF(ISNUMBER(Tbl_M2[Subgroup 1]),Tbl_M2[Subgroup 1]))</f>
        <v>#NUM!</v>
      </c>
    </row>
    <row r="249" spans="6:7" x14ac:dyDescent="0.25">
      <c r="F249" s="17" t="e">
        <f>IFERROR(IF(COUNTA(Tbl_M2[[#This Row],[Subgroup 1]:[Subgroup 4]])=0,NA(),SUM(Tbl_M2[[#This Row],[Subgroup 1]:[Subgroup 4]])),NA())</f>
        <v>#N/A</v>
      </c>
      <c r="G249" s="17" t="e" cm="1">
        <f t="array" ref="G249">MEDIAN(IF(ISNUMBER(Tbl_M2[Subgroup 1]),Tbl_M2[Subgroup 1]))</f>
        <v>#NUM!</v>
      </c>
    </row>
    <row r="250" spans="6:7" x14ac:dyDescent="0.25">
      <c r="F250" s="17" t="e">
        <f>IFERROR(IF(COUNTA(Tbl_M2[[#This Row],[Subgroup 1]:[Subgroup 4]])=0,NA(),SUM(Tbl_M2[[#This Row],[Subgroup 1]:[Subgroup 4]])),NA())</f>
        <v>#N/A</v>
      </c>
      <c r="G250" s="17" t="e" cm="1">
        <f t="array" ref="G250">MEDIAN(IF(ISNUMBER(Tbl_M2[Subgroup 1]),Tbl_M2[Subgroup 1]))</f>
        <v>#NUM!</v>
      </c>
    </row>
    <row r="251" spans="6:7" x14ac:dyDescent="0.25">
      <c r="F251" s="17" t="e">
        <f>IFERROR(IF(COUNTA(Tbl_M2[[#This Row],[Subgroup 1]:[Subgroup 4]])=0,NA(),SUM(Tbl_M2[[#This Row],[Subgroup 1]:[Subgroup 4]])),NA())</f>
        <v>#N/A</v>
      </c>
      <c r="G251" s="17" t="e" cm="1">
        <f t="array" ref="G251">MEDIAN(IF(ISNUMBER(Tbl_M2[Subgroup 1]),Tbl_M2[Subgroup 1]))</f>
        <v>#NUM!</v>
      </c>
    </row>
    <row r="252" spans="6:7" x14ac:dyDescent="0.25">
      <c r="F252" s="17" t="e">
        <f>IFERROR(IF(COUNTA(Tbl_M2[[#This Row],[Subgroup 1]:[Subgroup 4]])=0,NA(),SUM(Tbl_M2[[#This Row],[Subgroup 1]:[Subgroup 4]])),NA())</f>
        <v>#N/A</v>
      </c>
      <c r="G252" s="17" t="e" cm="1">
        <f t="array" ref="G252">MEDIAN(IF(ISNUMBER(Tbl_M2[Subgroup 1]),Tbl_M2[Subgroup 1]))</f>
        <v>#NUM!</v>
      </c>
    </row>
    <row r="253" spans="6:7" x14ac:dyDescent="0.25">
      <c r="F253" s="17" t="e">
        <f>IFERROR(IF(COUNTA(Tbl_M2[[#This Row],[Subgroup 1]:[Subgroup 4]])=0,NA(),SUM(Tbl_M2[[#This Row],[Subgroup 1]:[Subgroup 4]])),NA())</f>
        <v>#N/A</v>
      </c>
      <c r="G253" s="17" t="e" cm="1">
        <f t="array" ref="G253">MEDIAN(IF(ISNUMBER(Tbl_M2[Subgroup 1]),Tbl_M2[Subgroup 1]))</f>
        <v>#NUM!</v>
      </c>
    </row>
    <row r="254" spans="6:7" x14ac:dyDescent="0.25">
      <c r="F254" s="17" t="e">
        <f>IFERROR(IF(COUNTA(Tbl_M2[[#This Row],[Subgroup 1]:[Subgroup 4]])=0,NA(),SUM(Tbl_M2[[#This Row],[Subgroup 1]:[Subgroup 4]])),NA())</f>
        <v>#N/A</v>
      </c>
      <c r="G254" s="17" t="e" cm="1">
        <f t="array" ref="G254">MEDIAN(IF(ISNUMBER(Tbl_M2[Subgroup 1]),Tbl_M2[Subgroup 1]))</f>
        <v>#NUM!</v>
      </c>
    </row>
    <row r="255" spans="6:7" x14ac:dyDescent="0.25">
      <c r="F255" s="17" t="e">
        <f>IFERROR(IF(COUNTA(Tbl_M2[[#This Row],[Subgroup 1]:[Subgroup 4]])=0,NA(),SUM(Tbl_M2[[#This Row],[Subgroup 1]:[Subgroup 4]])),NA())</f>
        <v>#N/A</v>
      </c>
      <c r="G255" s="17" t="e" cm="1">
        <f t="array" ref="G255">MEDIAN(IF(ISNUMBER(Tbl_M2[Subgroup 1]),Tbl_M2[Subgroup 1]))</f>
        <v>#NUM!</v>
      </c>
    </row>
    <row r="256" spans="6:7" x14ac:dyDescent="0.25">
      <c r="F256" s="17" t="e">
        <f>IFERROR(IF(COUNTA(Tbl_M2[[#This Row],[Subgroup 1]:[Subgroup 4]])=0,NA(),SUM(Tbl_M2[[#This Row],[Subgroup 1]:[Subgroup 4]])),NA())</f>
        <v>#N/A</v>
      </c>
      <c r="G256" s="17" t="e" cm="1">
        <f t="array" ref="G256">MEDIAN(IF(ISNUMBER(Tbl_M2[Subgroup 1]),Tbl_M2[Subgroup 1]))</f>
        <v>#NUM!</v>
      </c>
    </row>
    <row r="257" spans="6:7" x14ac:dyDescent="0.25">
      <c r="F257" s="17" t="e">
        <f>IFERROR(IF(COUNTA(Tbl_M2[[#This Row],[Subgroup 1]:[Subgroup 4]])=0,NA(),SUM(Tbl_M2[[#This Row],[Subgroup 1]:[Subgroup 4]])),NA())</f>
        <v>#N/A</v>
      </c>
      <c r="G257" s="17" t="e" cm="1">
        <f t="array" ref="G257">MEDIAN(IF(ISNUMBER(Tbl_M2[Subgroup 1]),Tbl_M2[Subgroup 1]))</f>
        <v>#NUM!</v>
      </c>
    </row>
    <row r="258" spans="6:7" x14ac:dyDescent="0.25">
      <c r="F258" s="17" t="e">
        <f>IFERROR(IF(COUNTA(Tbl_M2[[#This Row],[Subgroup 1]:[Subgroup 4]])=0,NA(),SUM(Tbl_M2[[#This Row],[Subgroup 1]:[Subgroup 4]])),NA())</f>
        <v>#N/A</v>
      </c>
      <c r="G258" s="17" t="e" cm="1">
        <f t="array" ref="G258">MEDIAN(IF(ISNUMBER(Tbl_M2[Subgroup 1]),Tbl_M2[Subgroup 1]))</f>
        <v>#NUM!</v>
      </c>
    </row>
    <row r="259" spans="6:7" x14ac:dyDescent="0.25">
      <c r="F259" s="17" t="e">
        <f>IFERROR(IF(COUNTA(Tbl_M2[[#This Row],[Subgroup 1]:[Subgroup 4]])=0,NA(),SUM(Tbl_M2[[#This Row],[Subgroup 1]:[Subgroup 4]])),NA())</f>
        <v>#N/A</v>
      </c>
      <c r="G259" s="17" t="e" cm="1">
        <f t="array" ref="G259">MEDIAN(IF(ISNUMBER(Tbl_M2[Subgroup 1]),Tbl_M2[Subgroup 1]))</f>
        <v>#NUM!</v>
      </c>
    </row>
    <row r="260" spans="6:7" x14ac:dyDescent="0.25">
      <c r="F260" s="17" t="e">
        <f>IFERROR(IF(COUNTA(Tbl_M2[[#This Row],[Subgroup 1]:[Subgroup 4]])=0,NA(),SUM(Tbl_M2[[#This Row],[Subgroup 1]:[Subgroup 4]])),NA())</f>
        <v>#N/A</v>
      </c>
      <c r="G260" s="17" t="e" cm="1">
        <f t="array" ref="G260">MEDIAN(IF(ISNUMBER(Tbl_M2[Subgroup 1]),Tbl_M2[Subgroup 1]))</f>
        <v>#NUM!</v>
      </c>
    </row>
    <row r="261" spans="6:7" x14ac:dyDescent="0.25">
      <c r="F261" s="17" t="e">
        <f>IFERROR(IF(COUNTA(Tbl_M2[[#This Row],[Subgroup 1]:[Subgroup 4]])=0,NA(),SUM(Tbl_M2[[#This Row],[Subgroup 1]:[Subgroup 4]])),NA())</f>
        <v>#N/A</v>
      </c>
      <c r="G261" s="17" t="e" cm="1">
        <f t="array" ref="G261">MEDIAN(IF(ISNUMBER(Tbl_M2[Subgroup 1]),Tbl_M2[Subgroup 1]))</f>
        <v>#NUM!</v>
      </c>
    </row>
    <row r="262" spans="6:7" x14ac:dyDescent="0.25">
      <c r="F262" s="17" t="e">
        <f>IFERROR(IF(COUNTA(Tbl_M2[[#This Row],[Subgroup 1]:[Subgroup 4]])=0,NA(),SUM(Tbl_M2[[#This Row],[Subgroup 1]:[Subgroup 4]])),NA())</f>
        <v>#N/A</v>
      </c>
      <c r="G262" s="17" t="e" cm="1">
        <f t="array" ref="G262">MEDIAN(IF(ISNUMBER(Tbl_M2[Subgroup 1]),Tbl_M2[Subgroup 1]))</f>
        <v>#NUM!</v>
      </c>
    </row>
    <row r="263" spans="6:7" x14ac:dyDescent="0.25">
      <c r="F263" s="17" t="e">
        <f>IFERROR(IF(COUNTA(Tbl_M2[[#This Row],[Subgroup 1]:[Subgroup 4]])=0,NA(),SUM(Tbl_M2[[#This Row],[Subgroup 1]:[Subgroup 4]])),NA())</f>
        <v>#N/A</v>
      </c>
      <c r="G263" s="17" t="e" cm="1">
        <f t="array" ref="G263">MEDIAN(IF(ISNUMBER(Tbl_M2[Subgroup 1]),Tbl_M2[Subgroup 1]))</f>
        <v>#NUM!</v>
      </c>
    </row>
  </sheetData>
  <sheetProtection algorithmName="SHA-512" hashValue="BOKxaGtk78EySa/K96vltX4VbRoNBXaF7EBXfI4W45SPFht80UpLkKuU8denVainfTxIVdn19l0mc+eNqHyY7w==" saltValue="fSpX9HGwb+Z6sIhhjmnApg==" spinCount="100000" sheet="1" objects="1" formatCells="0" formatColumns="0" formatRows="0" insertColumns="0" insertRows="0" deleteColumns="0" deleteRows="0" autoFilter="0"/>
  <mergeCells count="2">
    <mergeCell ref="J4:T4"/>
    <mergeCell ref="I27:T32"/>
  </mergeCells>
  <phoneticPr fontId="53" type="noConversion"/>
  <pageMargins left="0.25" right="0.25" top="0.75" bottom="0.75" header="0.3" footer="0.3"/>
  <pageSetup scale="75" fitToHeight="0" orientation="landscape" r:id="rId1"/>
  <headerFooter>
    <oddHeader>&amp;L&amp;"Calibri,Regular"M2: Additional Outcome Measure&amp;R&amp;G</oddHeader>
  </headerFooter>
  <rowBreaks count="1" manualBreakCount="1">
    <brk id="33" max="19" man="1"/>
  </rowBreaks>
  <drawing r:id="rId2"/>
  <legacyDrawing r:id="rId3"/>
  <legacyDrawingHF r:id="rId4"/>
  <tableParts count="1">
    <tablePart r:id="rId5"/>
  </tableParts>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361BE4C-367A-4C9D-A202-3EE6C588A902}">
  <sheetPr codeName="Sheet5">
    <tabColor rgb="FF4F52A3"/>
    <pageSetUpPr fitToPage="1"/>
  </sheetPr>
  <dimension ref="A1:X263"/>
  <sheetViews>
    <sheetView showGridLines="0" zoomScaleNormal="100" zoomScaleSheetLayoutView="100" workbookViewId="0">
      <pane ySplit="1" topLeftCell="A2" activePane="bottomLeft" state="frozen"/>
      <selection activeCell="B30" sqref="B30"/>
      <selection pane="bottomLeft" activeCell="F28" sqref="F28"/>
    </sheetView>
  </sheetViews>
  <sheetFormatPr defaultRowHeight="15" x14ac:dyDescent="0.25"/>
  <cols>
    <col min="1" max="1" width="13.7109375" style="15" customWidth="1"/>
    <col min="2" max="6" width="9.7109375" style="16" customWidth="1"/>
    <col min="7" max="7" width="9.7109375" style="21" customWidth="1"/>
    <col min="8" max="8" width="2.7109375" style="18" customWidth="1"/>
    <col min="9" max="20" width="8.85546875" style="18" customWidth="1"/>
    <col min="21" max="16384" width="9.140625" style="18"/>
  </cols>
  <sheetData>
    <row r="1" spans="1:24" s="35" customFormat="1" ht="23.25" x14ac:dyDescent="0.35">
      <c r="A1" s="34" t="s">
        <v>157</v>
      </c>
    </row>
    <row r="2" spans="1:24" s="76" customFormat="1" x14ac:dyDescent="0.25">
      <c r="A2" s="11" t="s">
        <v>15</v>
      </c>
      <c r="B2" s="12" t="s">
        <v>208</v>
      </c>
      <c r="C2" s="12"/>
      <c r="D2" s="12"/>
      <c r="E2" s="12"/>
      <c r="F2" s="12" t="s">
        <v>64</v>
      </c>
      <c r="G2" s="12" t="s">
        <v>62</v>
      </c>
    </row>
    <row r="3" spans="1:24" s="6" customFormat="1" ht="30" x14ac:dyDescent="0.25">
      <c r="A3" s="107" t="s">
        <v>0</v>
      </c>
      <c r="B3" s="111" t="s">
        <v>214</v>
      </c>
      <c r="C3" s="111" t="s">
        <v>215</v>
      </c>
      <c r="D3" s="111" t="s">
        <v>212</v>
      </c>
      <c r="E3" s="111" t="s">
        <v>213</v>
      </c>
      <c r="F3" s="109" t="s">
        <v>199</v>
      </c>
      <c r="G3" s="110" t="s">
        <v>18</v>
      </c>
    </row>
    <row r="4" spans="1:24" x14ac:dyDescent="0.25">
      <c r="B4" s="18"/>
      <c r="C4" s="18"/>
      <c r="D4" s="18"/>
      <c r="E4" s="18"/>
      <c r="F4" s="17" t="e">
        <f>IFERROR(IF(COUNTA(Tbl_M3[[#This Row],[Subgroup 1]:[Subgroup 4]])=0,NA(),SUM(Tbl_M3[[#This Row],[Subgroup 1]:[Subgroup 4]])),NA())</f>
        <v>#N/A</v>
      </c>
      <c r="G4" s="17" t="e" cm="1">
        <f t="array" ref="G4">MEDIAN(IF(ISNUMBER(Tbl_M3[Subgroup 1]),Tbl_M3[Subgroup 1]))</f>
        <v>#NUM!</v>
      </c>
      <c r="I4" s="14" t="s">
        <v>19</v>
      </c>
      <c r="J4" s="141" t="s">
        <v>103</v>
      </c>
      <c r="K4" s="129"/>
      <c r="L4" s="129"/>
      <c r="M4" s="129"/>
      <c r="N4" s="129"/>
      <c r="O4" s="129"/>
      <c r="P4" s="129"/>
      <c r="Q4" s="129"/>
      <c r="R4" s="129"/>
      <c r="S4" s="129"/>
      <c r="T4" s="129"/>
    </row>
    <row r="5" spans="1:24" x14ac:dyDescent="0.25">
      <c r="B5" s="18"/>
      <c r="C5" s="18"/>
      <c r="D5" s="18"/>
      <c r="E5" s="18"/>
      <c r="F5" s="17" t="e">
        <f>IFERROR(IF(COUNTA(Tbl_M3[[#This Row],[Subgroup 1]:[Subgroup 4]])=0,NA(),SUM(Tbl_M3[[#This Row],[Subgroup 1]:[Subgroup 4]])),NA())</f>
        <v>#N/A</v>
      </c>
      <c r="G5" s="17" t="e" cm="1">
        <f t="array" ref="G5">MEDIAN(IF(ISNUMBER(Tbl_M3[Subgroup 1]),Tbl_M3[Subgroup 1]))</f>
        <v>#NUM!</v>
      </c>
    </row>
    <row r="6" spans="1:24" x14ac:dyDescent="0.25">
      <c r="B6" s="18"/>
      <c r="C6" s="18"/>
      <c r="D6" s="18"/>
      <c r="E6" s="18"/>
      <c r="F6" s="17" t="e">
        <f>IFERROR(IF(COUNTA(Tbl_M3[[#This Row],[Subgroup 1]:[Subgroup 4]])=0,NA(),SUM(Tbl_M3[[#This Row],[Subgroup 1]:[Subgroup 4]])),NA())</f>
        <v>#N/A</v>
      </c>
      <c r="G6" s="17" t="e" cm="1">
        <f t="array" ref="G6">MEDIAN(IF(ISNUMBER(Tbl_M3[Subgroup 1]),Tbl_M3[Subgroup 1]))</f>
        <v>#NUM!</v>
      </c>
    </row>
    <row r="7" spans="1:24" x14ac:dyDescent="0.25">
      <c r="B7" s="18"/>
      <c r="C7" s="18"/>
      <c r="D7" s="18"/>
      <c r="E7" s="18"/>
      <c r="F7" s="17" t="e">
        <f>IFERROR(IF(COUNTA(Tbl_M3[[#This Row],[Subgroup 1]:[Subgroup 4]])=0,NA(),SUM(Tbl_M3[[#This Row],[Subgroup 1]:[Subgroup 4]])),NA())</f>
        <v>#N/A</v>
      </c>
      <c r="G7" s="17" t="e" cm="1">
        <f t="array" ref="G7">MEDIAN(IF(ISNUMBER(Tbl_M3[Subgroup 1]),Tbl_M3[Subgroup 1]))</f>
        <v>#NUM!</v>
      </c>
    </row>
    <row r="8" spans="1:24" x14ac:dyDescent="0.25">
      <c r="B8" s="18"/>
      <c r="C8" s="18"/>
      <c r="D8" s="18"/>
      <c r="E8" s="18"/>
      <c r="F8" s="17" t="e">
        <f>IFERROR(IF(COUNTA(Tbl_M3[[#This Row],[Subgroup 1]:[Subgroup 4]])=0,NA(),SUM(Tbl_M3[[#This Row],[Subgroup 1]:[Subgroup 4]])),NA())</f>
        <v>#N/A</v>
      </c>
      <c r="G8" s="17" t="e" cm="1">
        <f t="array" ref="G8">MEDIAN(IF(ISNUMBER(Tbl_M3[Subgroup 1]),Tbl_M3[Subgroup 1]))</f>
        <v>#NUM!</v>
      </c>
    </row>
    <row r="9" spans="1:24" x14ac:dyDescent="0.25">
      <c r="B9" s="18"/>
      <c r="C9" s="18"/>
      <c r="D9" s="18"/>
      <c r="E9" s="18"/>
      <c r="F9" s="17" t="e">
        <f>IFERROR(IF(COUNTA(Tbl_M3[[#This Row],[Subgroup 1]:[Subgroup 4]])=0,NA(),SUM(Tbl_M3[[#This Row],[Subgroup 1]:[Subgroup 4]])),NA())</f>
        <v>#N/A</v>
      </c>
      <c r="G9" s="17" t="e" cm="1">
        <f t="array" ref="G9">MEDIAN(IF(ISNUMBER(Tbl_M3[Subgroup 1]),Tbl_M3[Subgroup 1]))</f>
        <v>#NUM!</v>
      </c>
    </row>
    <row r="10" spans="1:24" x14ac:dyDescent="0.25">
      <c r="B10" s="18"/>
      <c r="C10" s="18"/>
      <c r="D10" s="18"/>
      <c r="E10" s="18"/>
      <c r="F10" s="17" t="e">
        <f>IFERROR(IF(COUNTA(Tbl_M3[[#This Row],[Subgroup 1]:[Subgroup 4]])=0,NA(),SUM(Tbl_M3[[#This Row],[Subgroup 1]:[Subgroup 4]])),NA())</f>
        <v>#N/A</v>
      </c>
      <c r="G10" s="17" t="e" cm="1">
        <f t="array" ref="G10">MEDIAN(IF(ISNUMBER(Tbl_M3[Subgroup 1]),Tbl_M3[Subgroup 1]))</f>
        <v>#NUM!</v>
      </c>
    </row>
    <row r="11" spans="1:24" x14ac:dyDescent="0.25">
      <c r="B11" s="18"/>
      <c r="C11" s="18"/>
      <c r="D11" s="18"/>
      <c r="E11" s="18"/>
      <c r="F11" s="17" t="e">
        <f>IFERROR(IF(COUNTA(Tbl_M3[[#This Row],[Subgroup 1]:[Subgroup 4]])=0,NA(),SUM(Tbl_M3[[#This Row],[Subgroup 1]:[Subgroup 4]])),NA())</f>
        <v>#N/A</v>
      </c>
      <c r="G11" s="17" t="e" cm="1">
        <f t="array" ref="G11">MEDIAN(IF(ISNUMBER(Tbl_M3[Subgroup 1]),Tbl_M3[Subgroup 1]))</f>
        <v>#NUM!</v>
      </c>
    </row>
    <row r="12" spans="1:24" x14ac:dyDescent="0.25">
      <c r="B12" s="18"/>
      <c r="C12" s="18"/>
      <c r="D12" s="18"/>
      <c r="E12" s="18"/>
      <c r="F12" s="17" t="e">
        <f>IFERROR(IF(COUNTA(Tbl_M3[[#This Row],[Subgroup 1]:[Subgroup 4]])=0,NA(),SUM(Tbl_M3[[#This Row],[Subgroup 1]:[Subgroup 4]])),NA())</f>
        <v>#N/A</v>
      </c>
      <c r="G12" s="17" t="e" cm="1">
        <f t="array" ref="G12">MEDIAN(IF(ISNUMBER(Tbl_M3[Subgroup 1]),Tbl_M3[Subgroup 1]))</f>
        <v>#NUM!</v>
      </c>
    </row>
    <row r="13" spans="1:24" x14ac:dyDescent="0.25">
      <c r="B13" s="18"/>
      <c r="C13" s="18"/>
      <c r="D13" s="18"/>
      <c r="E13" s="18"/>
      <c r="F13" s="17" t="e">
        <f>IFERROR(IF(COUNTA(Tbl_M3[[#This Row],[Subgroup 1]:[Subgroup 4]])=0,NA(),SUM(Tbl_M3[[#This Row],[Subgroup 1]:[Subgroup 4]])),NA())</f>
        <v>#N/A</v>
      </c>
      <c r="G13" s="17" t="e" cm="1">
        <f t="array" ref="G13">MEDIAN(IF(ISNUMBER(Tbl_M3[Subgroup 1]),Tbl_M3[Subgroup 1]))</f>
        <v>#NUM!</v>
      </c>
    </row>
    <row r="14" spans="1:24" x14ac:dyDescent="0.25">
      <c r="B14" s="18"/>
      <c r="C14" s="18"/>
      <c r="D14" s="18"/>
      <c r="E14" s="18"/>
      <c r="F14" s="17" t="e">
        <f>IFERROR(IF(COUNTA(Tbl_M3[[#This Row],[Subgroup 1]:[Subgroup 4]])=0,NA(),SUM(Tbl_M3[[#This Row],[Subgroup 1]:[Subgroup 4]])),NA())</f>
        <v>#N/A</v>
      </c>
      <c r="G14" s="17" t="e" cm="1">
        <f t="array" ref="G14">MEDIAN(IF(ISNUMBER(Tbl_M3[Subgroup 1]),Tbl_M3[Subgroup 1]))</f>
        <v>#NUM!</v>
      </c>
    </row>
    <row r="15" spans="1:24" x14ac:dyDescent="0.25">
      <c r="B15" s="18"/>
      <c r="C15" s="18"/>
      <c r="D15" s="18"/>
      <c r="E15" s="18"/>
      <c r="F15" s="17" t="e">
        <f>IFERROR(IF(COUNTA(Tbl_M3[[#This Row],[Subgroup 1]:[Subgroup 4]])=0,NA(),SUM(Tbl_M3[[#This Row],[Subgroup 1]:[Subgroup 4]])),NA())</f>
        <v>#N/A</v>
      </c>
      <c r="G15" s="17" t="e" cm="1">
        <f t="array" ref="G15">MEDIAN(IF(ISNUMBER(Tbl_M3[Subgroup 1]),Tbl_M3[Subgroup 1]))</f>
        <v>#NUM!</v>
      </c>
    </row>
    <row r="16" spans="1:24" x14ac:dyDescent="0.25">
      <c r="B16" s="18"/>
      <c r="C16" s="18"/>
      <c r="D16" s="18"/>
      <c r="E16" s="18"/>
      <c r="F16" s="17" t="e">
        <f>IFERROR(IF(COUNTA(Tbl_M3[[#This Row],[Subgroup 1]:[Subgroup 4]])=0,NA(),SUM(Tbl_M3[[#This Row],[Subgroup 1]:[Subgroup 4]])),NA())</f>
        <v>#N/A</v>
      </c>
      <c r="G16" s="17" t="e" cm="1">
        <f t="array" ref="G16">MEDIAN(IF(ISNUMBER(Tbl_M3[Subgroup 1]),Tbl_M3[Subgroup 1]))</f>
        <v>#NUM!</v>
      </c>
      <c r="X16" s="79"/>
    </row>
    <row r="17" spans="2:20" x14ac:dyDescent="0.25">
      <c r="B17" s="18"/>
      <c r="C17" s="18"/>
      <c r="D17" s="18"/>
      <c r="E17" s="18"/>
      <c r="F17" s="17" t="e">
        <f>IFERROR(IF(COUNTA(Tbl_M3[[#This Row],[Subgroup 1]:[Subgroup 4]])=0,NA(),SUM(Tbl_M3[[#This Row],[Subgroup 1]:[Subgroup 4]])),NA())</f>
        <v>#N/A</v>
      </c>
      <c r="G17" s="17" t="e" cm="1">
        <f t="array" ref="G17">MEDIAN(IF(ISNUMBER(Tbl_M3[Subgroup 1]),Tbl_M3[Subgroup 1]))</f>
        <v>#NUM!</v>
      </c>
    </row>
    <row r="18" spans="2:20" x14ac:dyDescent="0.25">
      <c r="B18" s="18"/>
      <c r="C18" s="18"/>
      <c r="D18" s="18"/>
      <c r="E18" s="18"/>
      <c r="F18" s="17" t="e">
        <f>IFERROR(IF(COUNTA(Tbl_M3[[#This Row],[Subgroup 1]:[Subgroup 4]])=0,NA(),SUM(Tbl_M3[[#This Row],[Subgroup 1]:[Subgroup 4]])),NA())</f>
        <v>#N/A</v>
      </c>
      <c r="G18" s="17" t="e" cm="1">
        <f t="array" ref="G18">MEDIAN(IF(ISNUMBER(Tbl_M3[Subgroup 1]),Tbl_M3[Subgroup 1]))</f>
        <v>#NUM!</v>
      </c>
    </row>
    <row r="19" spans="2:20" x14ac:dyDescent="0.25">
      <c r="B19" s="18"/>
      <c r="C19" s="18"/>
      <c r="D19" s="18"/>
      <c r="E19" s="18"/>
      <c r="F19" s="17" t="e">
        <f>IFERROR(IF(COUNTA(Tbl_M3[[#This Row],[Subgroup 1]:[Subgroup 4]])=0,NA(),SUM(Tbl_M3[[#This Row],[Subgroup 1]:[Subgroup 4]])),NA())</f>
        <v>#N/A</v>
      </c>
      <c r="G19" s="17" t="e" cm="1">
        <f t="array" ref="G19">MEDIAN(IF(ISNUMBER(Tbl_M3[Subgroup 1]),Tbl_M3[Subgroup 1]))</f>
        <v>#NUM!</v>
      </c>
    </row>
    <row r="20" spans="2:20" x14ac:dyDescent="0.25">
      <c r="B20" s="18"/>
      <c r="C20" s="18"/>
      <c r="D20" s="18"/>
      <c r="E20" s="18"/>
      <c r="F20" s="17" t="e">
        <f>IFERROR(IF(COUNTA(Tbl_M3[[#This Row],[Subgroup 1]:[Subgroup 4]])=0,NA(),SUM(Tbl_M3[[#This Row],[Subgroup 1]:[Subgroup 4]])),NA())</f>
        <v>#N/A</v>
      </c>
      <c r="G20" s="17" t="e" cm="1">
        <f t="array" ref="G20">MEDIAN(IF(ISNUMBER(Tbl_M3[Subgroup 1]),Tbl_M3[Subgroup 1]))</f>
        <v>#NUM!</v>
      </c>
    </row>
    <row r="21" spans="2:20" x14ac:dyDescent="0.25">
      <c r="B21" s="18"/>
      <c r="C21" s="18"/>
      <c r="D21" s="18"/>
      <c r="E21" s="18"/>
      <c r="F21" s="17" t="e">
        <f>IFERROR(IF(COUNTA(Tbl_M3[[#This Row],[Subgroup 1]:[Subgroup 4]])=0,NA(),SUM(Tbl_M3[[#This Row],[Subgroup 1]:[Subgroup 4]])),NA())</f>
        <v>#N/A</v>
      </c>
      <c r="G21" s="17" t="e" cm="1">
        <f t="array" ref="G21">MEDIAN(IF(ISNUMBER(Tbl_M3[Subgroup 1]),Tbl_M3[Subgroup 1]))</f>
        <v>#NUM!</v>
      </c>
    </row>
    <row r="22" spans="2:20" x14ac:dyDescent="0.25">
      <c r="B22" s="18"/>
      <c r="C22" s="18"/>
      <c r="D22" s="18"/>
      <c r="E22" s="18"/>
      <c r="F22" s="17" t="e">
        <f>IFERROR(IF(COUNTA(Tbl_M3[[#This Row],[Subgroup 1]:[Subgroup 4]])=0,NA(),SUM(Tbl_M3[[#This Row],[Subgroup 1]:[Subgroup 4]])),NA())</f>
        <v>#N/A</v>
      </c>
      <c r="G22" s="17" t="e" cm="1">
        <f t="array" ref="G22">MEDIAN(IF(ISNUMBER(Tbl_M3[Subgroup 1]),Tbl_M3[Subgroup 1]))</f>
        <v>#NUM!</v>
      </c>
    </row>
    <row r="23" spans="2:20" x14ac:dyDescent="0.25">
      <c r="B23" s="18"/>
      <c r="C23" s="18"/>
      <c r="D23" s="18"/>
      <c r="E23" s="18"/>
      <c r="F23" s="17" t="e">
        <f>IFERROR(IF(COUNTA(Tbl_M3[[#This Row],[Subgroup 1]:[Subgroup 4]])=0,NA(),SUM(Tbl_M3[[#This Row],[Subgroup 1]:[Subgroup 4]])),NA())</f>
        <v>#N/A</v>
      </c>
      <c r="G23" s="17" t="e" cm="1">
        <f t="array" ref="G23">MEDIAN(IF(ISNUMBER(Tbl_M3[Subgroup 1]),Tbl_M3[Subgroup 1]))</f>
        <v>#NUM!</v>
      </c>
    </row>
    <row r="24" spans="2:20" x14ac:dyDescent="0.25">
      <c r="B24" s="18"/>
      <c r="C24" s="18"/>
      <c r="D24" s="18"/>
      <c r="E24" s="18"/>
      <c r="F24" s="17" t="e">
        <f>IFERROR(IF(COUNTA(Tbl_M3[[#This Row],[Subgroup 1]:[Subgroup 4]])=0,NA(),SUM(Tbl_M3[[#This Row],[Subgroup 1]:[Subgroup 4]])),NA())</f>
        <v>#N/A</v>
      </c>
      <c r="G24" s="17" t="e" cm="1">
        <f t="array" ref="G24">MEDIAN(IF(ISNUMBER(Tbl_M3[Subgroup 1]),Tbl_M3[Subgroup 1]))</f>
        <v>#NUM!</v>
      </c>
    </row>
    <row r="25" spans="2:20" x14ac:dyDescent="0.25">
      <c r="B25" s="18"/>
      <c r="C25" s="18"/>
      <c r="D25" s="18"/>
      <c r="E25" s="18"/>
      <c r="F25" s="17" t="e">
        <f>IFERROR(IF(COUNTA(Tbl_M3[[#This Row],[Subgroup 1]:[Subgroup 4]])=0,NA(),SUM(Tbl_M3[[#This Row],[Subgroup 1]:[Subgroup 4]])),NA())</f>
        <v>#N/A</v>
      </c>
      <c r="G25" s="17" t="e" cm="1">
        <f t="array" ref="G25">MEDIAN(IF(ISNUMBER(Tbl_M3[Subgroup 1]),Tbl_M3[Subgroup 1]))</f>
        <v>#NUM!</v>
      </c>
    </row>
    <row r="26" spans="2:20" x14ac:dyDescent="0.25">
      <c r="B26" s="18"/>
      <c r="C26" s="18"/>
      <c r="D26" s="18"/>
      <c r="E26" s="18"/>
      <c r="F26" s="17" t="e">
        <f>IFERROR(IF(COUNTA(Tbl_M3[[#This Row],[Subgroup 1]:[Subgroup 4]])=0,NA(),SUM(Tbl_M3[[#This Row],[Subgroup 1]:[Subgroup 4]])),NA())</f>
        <v>#N/A</v>
      </c>
      <c r="G26" s="17" t="e" cm="1">
        <f t="array" ref="G26">MEDIAN(IF(ISNUMBER(Tbl_M3[Subgroup 1]),Tbl_M3[Subgroup 1]))</f>
        <v>#NUM!</v>
      </c>
      <c r="I26" s="19" t="s">
        <v>3</v>
      </c>
      <c r="J26" s="20"/>
      <c r="K26" s="20"/>
      <c r="L26" s="20"/>
      <c r="M26" s="20"/>
      <c r="N26" s="20"/>
      <c r="O26" s="20"/>
      <c r="P26" s="20"/>
      <c r="Q26" s="20"/>
      <c r="R26" s="20"/>
      <c r="S26" s="20"/>
      <c r="T26" s="20"/>
    </row>
    <row r="27" spans="2:20" x14ac:dyDescent="0.25">
      <c r="B27" s="18"/>
      <c r="C27" s="18"/>
      <c r="D27" s="18"/>
      <c r="E27" s="18"/>
      <c r="F27" s="17" t="e">
        <f>IFERROR(IF(COUNTA(Tbl_M3[[#This Row],[Subgroup 1]:[Subgroup 4]])=0,NA(),SUM(Tbl_M3[[#This Row],[Subgroup 1]:[Subgroup 4]])),NA())</f>
        <v>#N/A</v>
      </c>
      <c r="G27" s="17" t="e" cm="1">
        <f t="array" ref="G27">MEDIAN(IF(ISNUMBER(Tbl_M3[Subgroup 1]),Tbl_M3[Subgroup 1]))</f>
        <v>#NUM!</v>
      </c>
      <c r="I27" s="131"/>
      <c r="J27" s="132"/>
      <c r="K27" s="132"/>
      <c r="L27" s="132"/>
      <c r="M27" s="132"/>
      <c r="N27" s="132"/>
      <c r="O27" s="132"/>
      <c r="P27" s="132"/>
      <c r="Q27" s="132"/>
      <c r="R27" s="132"/>
      <c r="S27" s="132"/>
      <c r="T27" s="133"/>
    </row>
    <row r="28" spans="2:20" x14ac:dyDescent="0.25">
      <c r="B28" s="18"/>
      <c r="C28" s="18"/>
      <c r="D28" s="18"/>
      <c r="E28" s="18"/>
      <c r="F28" s="17" t="e">
        <f>IFERROR(IF(COUNTA(Tbl_M3[[#This Row],[Subgroup 1]:[Subgroup 4]])=0,NA(),SUM(Tbl_M3[[#This Row],[Subgroup 1]:[Subgroup 4]])),NA())</f>
        <v>#N/A</v>
      </c>
      <c r="G28" s="17" t="e" cm="1">
        <f t="array" ref="G28">MEDIAN(IF(ISNUMBER(Tbl_M3[Subgroup 1]),Tbl_M3[Subgroup 1]))</f>
        <v>#NUM!</v>
      </c>
      <c r="I28" s="134"/>
      <c r="J28" s="135"/>
      <c r="K28" s="135"/>
      <c r="L28" s="135"/>
      <c r="M28" s="135"/>
      <c r="N28" s="135"/>
      <c r="O28" s="135"/>
      <c r="P28" s="135"/>
      <c r="Q28" s="135"/>
      <c r="R28" s="135"/>
      <c r="S28" s="135"/>
      <c r="T28" s="136"/>
    </row>
    <row r="29" spans="2:20" x14ac:dyDescent="0.25">
      <c r="B29" s="18"/>
      <c r="C29" s="18"/>
      <c r="D29" s="18"/>
      <c r="E29" s="18"/>
      <c r="F29" s="17" t="e">
        <f>IFERROR(IF(COUNTA(Tbl_M3[[#This Row],[Subgroup 1]:[Subgroup 4]])=0,NA(),SUM(Tbl_M3[[#This Row],[Subgroup 1]:[Subgroup 4]])),NA())</f>
        <v>#N/A</v>
      </c>
      <c r="G29" s="17" t="e" cm="1">
        <f t="array" ref="G29">MEDIAN(IF(ISNUMBER(Tbl_M3[Subgroup 1]),Tbl_M3[Subgroup 1]))</f>
        <v>#NUM!</v>
      </c>
      <c r="I29" s="134"/>
      <c r="J29" s="135"/>
      <c r="K29" s="135"/>
      <c r="L29" s="135"/>
      <c r="M29" s="135"/>
      <c r="N29" s="135"/>
      <c r="O29" s="135"/>
      <c r="P29" s="135"/>
      <c r="Q29" s="135"/>
      <c r="R29" s="135"/>
      <c r="S29" s="135"/>
      <c r="T29" s="136"/>
    </row>
    <row r="30" spans="2:20" x14ac:dyDescent="0.25">
      <c r="B30" s="18"/>
      <c r="C30" s="18"/>
      <c r="D30" s="18"/>
      <c r="E30" s="18"/>
      <c r="F30" s="17" t="e">
        <f>IFERROR(IF(COUNTA(Tbl_M3[[#This Row],[Subgroup 1]:[Subgroup 4]])=0,NA(),SUM(Tbl_M3[[#This Row],[Subgroup 1]:[Subgroup 4]])),NA())</f>
        <v>#N/A</v>
      </c>
      <c r="G30" s="17" t="e" cm="1">
        <f t="array" ref="G30">MEDIAN(IF(ISNUMBER(Tbl_M3[Subgroup 1]),Tbl_M3[Subgroup 1]))</f>
        <v>#NUM!</v>
      </c>
      <c r="I30" s="134"/>
      <c r="J30" s="135"/>
      <c r="K30" s="135"/>
      <c r="L30" s="135"/>
      <c r="M30" s="135"/>
      <c r="N30" s="135"/>
      <c r="O30" s="135"/>
      <c r="P30" s="135"/>
      <c r="Q30" s="135"/>
      <c r="R30" s="135"/>
      <c r="S30" s="135"/>
      <c r="T30" s="136"/>
    </row>
    <row r="31" spans="2:20" x14ac:dyDescent="0.25">
      <c r="B31" s="18"/>
      <c r="C31" s="18"/>
      <c r="D31" s="18"/>
      <c r="E31" s="18"/>
      <c r="F31" s="17" t="e">
        <f>IFERROR(IF(COUNTA(Tbl_M3[[#This Row],[Subgroup 1]:[Subgroup 4]])=0,NA(),SUM(Tbl_M3[[#This Row],[Subgroup 1]:[Subgroup 4]])),NA())</f>
        <v>#N/A</v>
      </c>
      <c r="G31" s="17" t="e" cm="1">
        <f t="array" ref="G31">MEDIAN(IF(ISNUMBER(Tbl_M3[Subgroup 1]),Tbl_M3[Subgroup 1]))</f>
        <v>#NUM!</v>
      </c>
      <c r="I31" s="134"/>
      <c r="J31" s="135"/>
      <c r="K31" s="135"/>
      <c r="L31" s="135"/>
      <c r="M31" s="135"/>
      <c r="N31" s="135"/>
      <c r="O31" s="135"/>
      <c r="P31" s="135"/>
      <c r="Q31" s="135"/>
      <c r="R31" s="135"/>
      <c r="S31" s="135"/>
      <c r="T31" s="136"/>
    </row>
    <row r="32" spans="2:20" x14ac:dyDescent="0.25">
      <c r="B32" s="18"/>
      <c r="C32" s="18"/>
      <c r="D32" s="18"/>
      <c r="E32" s="18"/>
      <c r="F32" s="17" t="e">
        <f>IFERROR(IF(COUNTA(Tbl_M3[[#This Row],[Subgroup 1]:[Subgroup 4]])=0,NA(),SUM(Tbl_M3[[#This Row],[Subgroup 1]:[Subgroup 4]])),NA())</f>
        <v>#N/A</v>
      </c>
      <c r="G32" s="17" t="e" cm="1">
        <f t="array" ref="G32">MEDIAN(IF(ISNUMBER(Tbl_M3[Subgroup 1]),Tbl_M3[Subgroup 1]))</f>
        <v>#NUM!</v>
      </c>
      <c r="I32" s="137"/>
      <c r="J32" s="138"/>
      <c r="K32" s="138"/>
      <c r="L32" s="138"/>
      <c r="M32" s="138"/>
      <c r="N32" s="138"/>
      <c r="O32" s="138"/>
      <c r="P32" s="138"/>
      <c r="Q32" s="138"/>
      <c r="R32" s="138"/>
      <c r="S32" s="138"/>
      <c r="T32" s="139"/>
    </row>
    <row r="33" spans="2:20" x14ac:dyDescent="0.25">
      <c r="B33" s="18"/>
      <c r="C33" s="18"/>
      <c r="D33" s="18"/>
      <c r="E33" s="18"/>
      <c r="F33" s="17" t="e">
        <f>IFERROR(IF(COUNTA(Tbl_M3[[#This Row],[Subgroup 1]:[Subgroup 4]])=0,NA(),SUM(Tbl_M3[[#This Row],[Subgroup 1]:[Subgroup 4]])),NA())</f>
        <v>#N/A</v>
      </c>
      <c r="G33" s="17" t="e" cm="1">
        <f t="array" ref="G33">MEDIAN(IF(ISNUMBER(Tbl_M3[Subgroup 1]),Tbl_M3[Subgroup 1]))</f>
        <v>#NUM!</v>
      </c>
    </row>
    <row r="34" spans="2:20" x14ac:dyDescent="0.25">
      <c r="B34" s="18"/>
      <c r="C34" s="18"/>
      <c r="D34" s="18"/>
      <c r="E34" s="18"/>
      <c r="F34" s="17" t="e">
        <f>IFERROR(IF(COUNTA(Tbl_M3[[#This Row],[Subgroup 1]:[Subgroup 4]])=0,NA(),SUM(Tbl_M3[[#This Row],[Subgroup 1]:[Subgroup 4]])),NA())</f>
        <v>#N/A</v>
      </c>
      <c r="G34" s="17" t="e" cm="1">
        <f t="array" ref="G34">MEDIAN(IF(ISNUMBER(Tbl_M3[Subgroup 1]),Tbl_M3[Subgroup 1]))</f>
        <v>#NUM!</v>
      </c>
      <c r="I34" s="74" t="s">
        <v>191</v>
      </c>
      <c r="J34" s="75"/>
      <c r="K34" s="75"/>
      <c r="L34" s="75"/>
      <c r="M34" s="75"/>
      <c r="N34" s="75"/>
      <c r="O34" s="75"/>
      <c r="P34" s="75"/>
      <c r="Q34" s="75"/>
      <c r="R34" s="75"/>
      <c r="S34" s="75"/>
      <c r="T34" s="75"/>
    </row>
    <row r="35" spans="2:20" x14ac:dyDescent="0.25">
      <c r="B35" s="18"/>
      <c r="C35" s="18"/>
      <c r="D35" s="18"/>
      <c r="E35" s="18"/>
      <c r="F35" s="17" t="e">
        <f>IFERROR(IF(COUNTA(Tbl_M3[[#This Row],[Subgroup 1]:[Subgroup 4]])=0,NA(),SUM(Tbl_M3[[#This Row],[Subgroup 1]:[Subgroup 4]])),NA())</f>
        <v>#N/A</v>
      </c>
      <c r="G35" s="17" t="e" cm="1">
        <f t="array" ref="G35">MEDIAN(IF(ISNUMBER(Tbl_M3[Subgroup 1]),Tbl_M3[Subgroup 1]))</f>
        <v>#NUM!</v>
      </c>
    </row>
    <row r="36" spans="2:20" x14ac:dyDescent="0.25">
      <c r="B36" s="18"/>
      <c r="C36" s="18"/>
      <c r="D36" s="18"/>
      <c r="E36" s="18"/>
      <c r="F36" s="17" t="e">
        <f>IFERROR(IF(COUNTA(Tbl_M3[[#This Row],[Subgroup 1]:[Subgroup 4]])=0,NA(),SUM(Tbl_M3[[#This Row],[Subgroup 1]:[Subgroup 4]])),NA())</f>
        <v>#N/A</v>
      </c>
      <c r="G36" s="17" t="e" cm="1">
        <f t="array" ref="G36">MEDIAN(IF(ISNUMBER(Tbl_M3[Subgroup 1]),Tbl_M3[Subgroup 1]))</f>
        <v>#NUM!</v>
      </c>
    </row>
    <row r="37" spans="2:20" x14ac:dyDescent="0.25">
      <c r="B37" s="18"/>
      <c r="C37" s="18"/>
      <c r="D37" s="18"/>
      <c r="E37" s="18"/>
      <c r="F37" s="17" t="e">
        <f>IFERROR(IF(COUNTA(Tbl_M3[[#This Row],[Subgroup 1]:[Subgroup 4]])=0,NA(),SUM(Tbl_M3[[#This Row],[Subgroup 1]:[Subgroup 4]])),NA())</f>
        <v>#N/A</v>
      </c>
      <c r="G37" s="17" t="e" cm="1">
        <f t="array" ref="G37">MEDIAN(IF(ISNUMBER(Tbl_M3[Subgroup 1]),Tbl_M3[Subgroup 1]))</f>
        <v>#NUM!</v>
      </c>
    </row>
    <row r="38" spans="2:20" x14ac:dyDescent="0.25">
      <c r="B38" s="18"/>
      <c r="C38" s="18"/>
      <c r="D38" s="18"/>
      <c r="E38" s="18"/>
      <c r="F38" s="17" t="e">
        <f>IFERROR(IF(COUNTA(Tbl_M3[[#This Row],[Subgroup 1]:[Subgroup 4]])=0,NA(),SUM(Tbl_M3[[#This Row],[Subgroup 1]:[Subgroup 4]])),NA())</f>
        <v>#N/A</v>
      </c>
      <c r="G38" s="17" t="e" cm="1">
        <f t="array" ref="G38">MEDIAN(IF(ISNUMBER(Tbl_M3[Subgroup 1]),Tbl_M3[Subgroup 1]))</f>
        <v>#NUM!</v>
      </c>
    </row>
    <row r="39" spans="2:20" x14ac:dyDescent="0.25">
      <c r="B39" s="18"/>
      <c r="C39" s="18"/>
      <c r="D39" s="18"/>
      <c r="E39" s="18"/>
      <c r="F39" s="17" t="e">
        <f>IFERROR(IF(COUNTA(Tbl_M3[[#This Row],[Subgroup 1]:[Subgroup 4]])=0,NA(),SUM(Tbl_M3[[#This Row],[Subgroup 1]:[Subgroup 4]])),NA())</f>
        <v>#N/A</v>
      </c>
      <c r="G39" s="17" t="e" cm="1">
        <f t="array" ref="G39">MEDIAN(IF(ISNUMBER(Tbl_M3[Subgroup 1]),Tbl_M3[Subgroup 1]))</f>
        <v>#NUM!</v>
      </c>
    </row>
    <row r="40" spans="2:20" x14ac:dyDescent="0.25">
      <c r="B40" s="18"/>
      <c r="C40" s="18"/>
      <c r="D40" s="18"/>
      <c r="E40" s="18"/>
      <c r="F40" s="17" t="e">
        <f>IFERROR(IF(COUNTA(Tbl_M3[[#This Row],[Subgroup 1]:[Subgroup 4]])=0,NA(),SUM(Tbl_M3[[#This Row],[Subgroup 1]:[Subgroup 4]])),NA())</f>
        <v>#N/A</v>
      </c>
      <c r="G40" s="17" t="e" cm="1">
        <f t="array" ref="G40">MEDIAN(IF(ISNUMBER(Tbl_M3[Subgroup 1]),Tbl_M3[Subgroup 1]))</f>
        <v>#NUM!</v>
      </c>
    </row>
    <row r="41" spans="2:20" x14ac:dyDescent="0.25">
      <c r="B41" s="18"/>
      <c r="C41" s="18"/>
      <c r="D41" s="18"/>
      <c r="E41" s="18"/>
      <c r="F41" s="17" t="e">
        <f>IFERROR(IF(COUNTA(Tbl_M3[[#This Row],[Subgroup 1]:[Subgroup 4]])=0,NA(),SUM(Tbl_M3[[#This Row],[Subgroup 1]:[Subgroup 4]])),NA())</f>
        <v>#N/A</v>
      </c>
      <c r="G41" s="17" t="e" cm="1">
        <f t="array" ref="G41">MEDIAN(IF(ISNUMBER(Tbl_M3[Subgroup 1]),Tbl_M3[Subgroup 1]))</f>
        <v>#NUM!</v>
      </c>
    </row>
    <row r="42" spans="2:20" x14ac:dyDescent="0.25">
      <c r="B42" s="18"/>
      <c r="C42" s="18"/>
      <c r="D42" s="18"/>
      <c r="E42" s="18"/>
      <c r="F42" s="17" t="e">
        <f>IFERROR(IF(COUNTA(Tbl_M3[[#This Row],[Subgroup 1]:[Subgroup 4]])=0,NA(),SUM(Tbl_M3[[#This Row],[Subgroup 1]:[Subgroup 4]])),NA())</f>
        <v>#N/A</v>
      </c>
      <c r="G42" s="17" t="e" cm="1">
        <f t="array" ref="G42">MEDIAN(IF(ISNUMBER(Tbl_M3[Subgroup 1]),Tbl_M3[Subgroup 1]))</f>
        <v>#NUM!</v>
      </c>
    </row>
    <row r="43" spans="2:20" x14ac:dyDescent="0.25">
      <c r="B43" s="18"/>
      <c r="C43" s="18"/>
      <c r="D43" s="18"/>
      <c r="E43" s="18"/>
      <c r="F43" s="17" t="e">
        <f>IFERROR(IF(COUNTA(Tbl_M3[[#This Row],[Subgroup 1]:[Subgroup 4]])=0,NA(),SUM(Tbl_M3[[#This Row],[Subgroup 1]:[Subgroup 4]])),NA())</f>
        <v>#N/A</v>
      </c>
      <c r="G43" s="17" t="e" cm="1">
        <f t="array" ref="G43">MEDIAN(IF(ISNUMBER(Tbl_M3[Subgroup 1]),Tbl_M3[Subgroup 1]))</f>
        <v>#NUM!</v>
      </c>
    </row>
    <row r="44" spans="2:20" x14ac:dyDescent="0.25">
      <c r="B44" s="18"/>
      <c r="C44" s="18"/>
      <c r="D44" s="18"/>
      <c r="E44" s="18"/>
      <c r="F44" s="17" t="e">
        <f>IFERROR(IF(COUNTA(Tbl_M3[[#This Row],[Subgroup 1]:[Subgroup 4]])=0,NA(),SUM(Tbl_M3[[#This Row],[Subgroup 1]:[Subgroup 4]])),NA())</f>
        <v>#N/A</v>
      </c>
      <c r="G44" s="17" t="e" cm="1">
        <f t="array" ref="G44">MEDIAN(IF(ISNUMBER(Tbl_M3[Subgroup 1]),Tbl_M3[Subgroup 1]))</f>
        <v>#NUM!</v>
      </c>
    </row>
    <row r="45" spans="2:20" x14ac:dyDescent="0.25">
      <c r="B45" s="18"/>
      <c r="C45" s="18"/>
      <c r="D45" s="18"/>
      <c r="E45" s="18"/>
      <c r="F45" s="17" t="e">
        <f>IFERROR(IF(COUNTA(Tbl_M3[[#This Row],[Subgroup 1]:[Subgroup 4]])=0,NA(),SUM(Tbl_M3[[#This Row],[Subgroup 1]:[Subgroup 4]])),NA())</f>
        <v>#N/A</v>
      </c>
      <c r="G45" s="17" t="e" cm="1">
        <f t="array" ref="G45">MEDIAN(IF(ISNUMBER(Tbl_M3[Subgroup 1]),Tbl_M3[Subgroup 1]))</f>
        <v>#NUM!</v>
      </c>
    </row>
    <row r="46" spans="2:20" x14ac:dyDescent="0.25">
      <c r="B46" s="18"/>
      <c r="C46" s="18"/>
      <c r="D46" s="18"/>
      <c r="E46" s="18"/>
      <c r="F46" s="17" t="e">
        <f>IFERROR(IF(COUNTA(Tbl_M3[[#This Row],[Subgroup 1]:[Subgroup 4]])=0,NA(),SUM(Tbl_M3[[#This Row],[Subgroup 1]:[Subgroup 4]])),NA())</f>
        <v>#N/A</v>
      </c>
      <c r="G46" s="17" t="e" cm="1">
        <f t="array" ref="G46">MEDIAN(IF(ISNUMBER(Tbl_M3[Subgroup 1]),Tbl_M3[Subgroup 1]))</f>
        <v>#NUM!</v>
      </c>
    </row>
    <row r="47" spans="2:20" x14ac:dyDescent="0.25">
      <c r="B47" s="18"/>
      <c r="C47" s="18"/>
      <c r="D47" s="18"/>
      <c r="E47" s="18"/>
      <c r="F47" s="17" t="e">
        <f>IFERROR(IF(COUNTA(Tbl_M3[[#This Row],[Subgroup 1]:[Subgroup 4]])=0,NA(),SUM(Tbl_M3[[#This Row],[Subgroup 1]:[Subgroup 4]])),NA())</f>
        <v>#N/A</v>
      </c>
      <c r="G47" s="17" t="e" cm="1">
        <f t="array" ref="G47">MEDIAN(IF(ISNUMBER(Tbl_M3[Subgroup 1]),Tbl_M3[Subgroup 1]))</f>
        <v>#NUM!</v>
      </c>
    </row>
    <row r="48" spans="2:20" x14ac:dyDescent="0.25">
      <c r="B48" s="18"/>
      <c r="C48" s="18"/>
      <c r="D48" s="18"/>
      <c r="E48" s="18"/>
      <c r="F48" s="17" t="e">
        <f>IFERROR(IF(COUNTA(Tbl_M3[[#This Row],[Subgroup 1]:[Subgroup 4]])=0,NA(),SUM(Tbl_M3[[#This Row],[Subgroup 1]:[Subgroup 4]])),NA())</f>
        <v>#N/A</v>
      </c>
      <c r="G48" s="17" t="e" cm="1">
        <f t="array" ref="G48">MEDIAN(IF(ISNUMBER(Tbl_M3[Subgroup 1]),Tbl_M3[Subgroup 1]))</f>
        <v>#NUM!</v>
      </c>
    </row>
    <row r="49" spans="2:7" x14ac:dyDescent="0.25">
      <c r="B49" s="18"/>
      <c r="C49" s="18"/>
      <c r="D49" s="18"/>
      <c r="E49" s="18"/>
      <c r="F49" s="17" t="e">
        <f>IFERROR(IF(COUNTA(Tbl_M3[[#This Row],[Subgroup 1]:[Subgroup 4]])=0,NA(),SUM(Tbl_M3[[#This Row],[Subgroup 1]:[Subgroup 4]])),NA())</f>
        <v>#N/A</v>
      </c>
      <c r="G49" s="17" t="e" cm="1">
        <f t="array" ref="G49">MEDIAN(IF(ISNUMBER(Tbl_M3[Subgroup 1]),Tbl_M3[Subgroup 1]))</f>
        <v>#NUM!</v>
      </c>
    </row>
    <row r="50" spans="2:7" x14ac:dyDescent="0.25">
      <c r="B50" s="18"/>
      <c r="C50" s="18"/>
      <c r="D50" s="18"/>
      <c r="E50" s="18"/>
      <c r="F50" s="17" t="e">
        <f>IFERROR(IF(COUNTA(Tbl_M3[[#This Row],[Subgroup 1]:[Subgroup 4]])=0,NA(),SUM(Tbl_M3[[#This Row],[Subgroup 1]:[Subgroup 4]])),NA())</f>
        <v>#N/A</v>
      </c>
      <c r="G50" s="17" t="e" cm="1">
        <f t="array" ref="G50">MEDIAN(IF(ISNUMBER(Tbl_M3[Subgroup 1]),Tbl_M3[Subgroup 1]))</f>
        <v>#NUM!</v>
      </c>
    </row>
    <row r="51" spans="2:7" x14ac:dyDescent="0.25">
      <c r="B51" s="18"/>
      <c r="C51" s="18"/>
      <c r="D51" s="18"/>
      <c r="E51" s="18"/>
      <c r="F51" s="17" t="e">
        <f>IFERROR(IF(COUNTA(Tbl_M3[[#This Row],[Subgroup 1]:[Subgroup 4]])=0,NA(),SUM(Tbl_M3[[#This Row],[Subgroup 1]:[Subgroup 4]])),NA())</f>
        <v>#N/A</v>
      </c>
      <c r="G51" s="17" t="e" cm="1">
        <f t="array" ref="G51">MEDIAN(IF(ISNUMBER(Tbl_M3[Subgroup 1]),Tbl_M3[Subgroup 1]))</f>
        <v>#NUM!</v>
      </c>
    </row>
    <row r="52" spans="2:7" x14ac:dyDescent="0.25">
      <c r="B52" s="18"/>
      <c r="C52" s="18"/>
      <c r="D52" s="18"/>
      <c r="E52" s="18"/>
      <c r="F52" s="17" t="e">
        <f>IFERROR(IF(COUNTA(Tbl_M3[[#This Row],[Subgroup 1]:[Subgroup 4]])=0,NA(),SUM(Tbl_M3[[#This Row],[Subgroup 1]:[Subgroup 4]])),NA())</f>
        <v>#N/A</v>
      </c>
      <c r="G52" s="17" t="e" cm="1">
        <f t="array" ref="G52">MEDIAN(IF(ISNUMBER(Tbl_M3[Subgroup 1]),Tbl_M3[Subgroup 1]))</f>
        <v>#NUM!</v>
      </c>
    </row>
    <row r="53" spans="2:7" x14ac:dyDescent="0.25">
      <c r="B53" s="18"/>
      <c r="C53" s="18"/>
      <c r="D53" s="18"/>
      <c r="E53" s="18"/>
      <c r="F53" s="17" t="e">
        <f>IFERROR(IF(COUNTA(Tbl_M3[[#This Row],[Subgroup 1]:[Subgroup 4]])=0,NA(),SUM(Tbl_M3[[#This Row],[Subgroup 1]:[Subgroup 4]])),NA())</f>
        <v>#N/A</v>
      </c>
      <c r="G53" s="17" t="e" cm="1">
        <f t="array" ref="G53">MEDIAN(IF(ISNUMBER(Tbl_M3[Subgroup 1]),Tbl_M3[Subgroup 1]))</f>
        <v>#NUM!</v>
      </c>
    </row>
    <row r="54" spans="2:7" x14ac:dyDescent="0.25">
      <c r="B54" s="18"/>
      <c r="C54" s="18"/>
      <c r="D54" s="18"/>
      <c r="E54" s="18"/>
      <c r="F54" s="17" t="e">
        <f>IFERROR(IF(COUNTA(Tbl_M3[[#This Row],[Subgroup 1]:[Subgroup 4]])=0,NA(),SUM(Tbl_M3[[#This Row],[Subgroup 1]:[Subgroup 4]])),NA())</f>
        <v>#N/A</v>
      </c>
      <c r="G54" s="17" t="e" cm="1">
        <f t="array" ref="G54">MEDIAN(IF(ISNUMBER(Tbl_M3[Subgroup 1]),Tbl_M3[Subgroup 1]))</f>
        <v>#NUM!</v>
      </c>
    </row>
    <row r="55" spans="2:7" x14ac:dyDescent="0.25">
      <c r="B55" s="18"/>
      <c r="C55" s="18"/>
      <c r="D55" s="18"/>
      <c r="E55" s="18"/>
      <c r="F55" s="17" t="e">
        <f>IFERROR(IF(COUNTA(Tbl_M3[[#This Row],[Subgroup 1]:[Subgroup 4]])=0,NA(),SUM(Tbl_M3[[#This Row],[Subgroup 1]:[Subgroup 4]])),NA())</f>
        <v>#N/A</v>
      </c>
      <c r="G55" s="17" t="e" cm="1">
        <f t="array" ref="G55">MEDIAN(IF(ISNUMBER(Tbl_M3[Subgroup 1]),Tbl_M3[Subgroup 1]))</f>
        <v>#NUM!</v>
      </c>
    </row>
    <row r="56" spans="2:7" x14ac:dyDescent="0.25">
      <c r="B56" s="18"/>
      <c r="C56" s="18"/>
      <c r="D56" s="18"/>
      <c r="E56" s="18"/>
      <c r="F56" s="17" t="e">
        <f>IFERROR(IF(COUNTA(Tbl_M3[[#This Row],[Subgroup 1]:[Subgroup 4]])=0,NA(),SUM(Tbl_M3[[#This Row],[Subgroup 1]:[Subgroup 4]])),NA())</f>
        <v>#N/A</v>
      </c>
      <c r="G56" s="17" t="e" cm="1">
        <f t="array" ref="G56">MEDIAN(IF(ISNUMBER(Tbl_M3[Subgroup 1]),Tbl_M3[Subgroup 1]))</f>
        <v>#NUM!</v>
      </c>
    </row>
    <row r="57" spans="2:7" x14ac:dyDescent="0.25">
      <c r="B57" s="18"/>
      <c r="C57" s="18"/>
      <c r="D57" s="18"/>
      <c r="E57" s="18"/>
      <c r="F57" s="17" t="e">
        <f>IFERROR(IF(COUNTA(Tbl_M3[[#This Row],[Subgroup 1]:[Subgroup 4]])=0,NA(),SUM(Tbl_M3[[#This Row],[Subgroup 1]:[Subgroup 4]])),NA())</f>
        <v>#N/A</v>
      </c>
      <c r="G57" s="17" t="e" cm="1">
        <f t="array" ref="G57">MEDIAN(IF(ISNUMBER(Tbl_M3[Subgroup 1]),Tbl_M3[Subgroup 1]))</f>
        <v>#NUM!</v>
      </c>
    </row>
    <row r="58" spans="2:7" x14ac:dyDescent="0.25">
      <c r="B58" s="18"/>
      <c r="C58" s="18"/>
      <c r="D58" s="18"/>
      <c r="E58" s="18"/>
      <c r="F58" s="17" t="e">
        <f>IFERROR(IF(COUNTA(Tbl_M3[[#This Row],[Subgroup 1]:[Subgroup 4]])=0,NA(),SUM(Tbl_M3[[#This Row],[Subgroup 1]:[Subgroup 4]])),NA())</f>
        <v>#N/A</v>
      </c>
      <c r="G58" s="17" t="e" cm="1">
        <f t="array" ref="G58">MEDIAN(IF(ISNUMBER(Tbl_M3[Subgroup 1]),Tbl_M3[Subgroup 1]))</f>
        <v>#NUM!</v>
      </c>
    </row>
    <row r="59" spans="2:7" x14ac:dyDescent="0.25">
      <c r="B59" s="18"/>
      <c r="C59" s="18"/>
      <c r="D59" s="18"/>
      <c r="E59" s="18"/>
      <c r="F59" s="17" t="e">
        <f>IFERROR(IF(COUNTA(Tbl_M3[[#This Row],[Subgroup 1]:[Subgroup 4]])=0,NA(),SUM(Tbl_M3[[#This Row],[Subgroup 1]:[Subgroup 4]])),NA())</f>
        <v>#N/A</v>
      </c>
      <c r="G59" s="17" t="e" cm="1">
        <f t="array" ref="G59">MEDIAN(IF(ISNUMBER(Tbl_M3[Subgroup 1]),Tbl_M3[Subgroup 1]))</f>
        <v>#NUM!</v>
      </c>
    </row>
    <row r="60" spans="2:7" x14ac:dyDescent="0.25">
      <c r="B60" s="18"/>
      <c r="C60" s="18"/>
      <c r="D60" s="18"/>
      <c r="E60" s="18"/>
      <c r="F60" s="17" t="e">
        <f>IFERROR(IF(COUNTA(Tbl_M3[[#This Row],[Subgroup 1]:[Subgroup 4]])=0,NA(),SUM(Tbl_M3[[#This Row],[Subgroup 1]:[Subgroup 4]])),NA())</f>
        <v>#N/A</v>
      </c>
      <c r="G60" s="17" t="e" cm="1">
        <f t="array" ref="G60">MEDIAN(IF(ISNUMBER(Tbl_M3[Subgroup 1]),Tbl_M3[Subgroup 1]))</f>
        <v>#NUM!</v>
      </c>
    </row>
    <row r="61" spans="2:7" x14ac:dyDescent="0.25">
      <c r="B61" s="18"/>
      <c r="C61" s="18"/>
      <c r="D61" s="18"/>
      <c r="E61" s="18"/>
      <c r="F61" s="17" t="e">
        <f>IFERROR(IF(COUNTA(Tbl_M3[[#This Row],[Subgroup 1]:[Subgroup 4]])=0,NA(),SUM(Tbl_M3[[#This Row],[Subgroup 1]:[Subgroup 4]])),NA())</f>
        <v>#N/A</v>
      </c>
      <c r="G61" s="17" t="e" cm="1">
        <f t="array" ref="G61">MEDIAN(IF(ISNUMBER(Tbl_M3[Subgroup 1]),Tbl_M3[Subgroup 1]))</f>
        <v>#NUM!</v>
      </c>
    </row>
    <row r="62" spans="2:7" x14ac:dyDescent="0.25">
      <c r="B62" s="18"/>
      <c r="C62" s="18"/>
      <c r="D62" s="18"/>
      <c r="E62" s="18"/>
      <c r="F62" s="17" t="e">
        <f>IFERROR(IF(COUNTA(Tbl_M3[[#This Row],[Subgroup 1]:[Subgroup 4]])=0,NA(),SUM(Tbl_M3[[#This Row],[Subgroup 1]:[Subgroup 4]])),NA())</f>
        <v>#N/A</v>
      </c>
      <c r="G62" s="17" t="e" cm="1">
        <f t="array" ref="G62">MEDIAN(IF(ISNUMBER(Tbl_M3[Subgroup 1]),Tbl_M3[Subgroup 1]))</f>
        <v>#NUM!</v>
      </c>
    </row>
    <row r="63" spans="2:7" x14ac:dyDescent="0.25">
      <c r="B63" s="18"/>
      <c r="C63" s="18"/>
      <c r="D63" s="18"/>
      <c r="E63" s="18"/>
      <c r="F63" s="17" t="e">
        <f>IFERROR(IF(COUNTA(Tbl_M3[[#This Row],[Subgroup 1]:[Subgroup 4]])=0,NA(),SUM(Tbl_M3[[#This Row],[Subgroup 1]:[Subgroup 4]])),NA())</f>
        <v>#N/A</v>
      </c>
      <c r="G63" s="17" t="e" cm="1">
        <f t="array" ref="G63">MEDIAN(IF(ISNUMBER(Tbl_M3[Subgroup 1]),Tbl_M3[Subgroup 1]))</f>
        <v>#NUM!</v>
      </c>
    </row>
    <row r="64" spans="2:7" x14ac:dyDescent="0.25">
      <c r="B64" s="18"/>
      <c r="C64" s="18"/>
      <c r="D64" s="18"/>
      <c r="E64" s="18"/>
      <c r="F64" s="17" t="e">
        <f>IFERROR(IF(COUNTA(Tbl_M3[[#This Row],[Subgroup 1]:[Subgroup 4]])=0,NA(),SUM(Tbl_M3[[#This Row],[Subgroup 1]:[Subgroup 4]])),NA())</f>
        <v>#N/A</v>
      </c>
      <c r="G64" s="17" t="e" cm="1">
        <f t="array" ref="G64">MEDIAN(IF(ISNUMBER(Tbl_M3[Subgroup 1]),Tbl_M3[Subgroup 1]))</f>
        <v>#NUM!</v>
      </c>
    </row>
    <row r="65" spans="2:7" x14ac:dyDescent="0.25">
      <c r="B65" s="18"/>
      <c r="C65" s="18"/>
      <c r="D65" s="18"/>
      <c r="E65" s="18"/>
      <c r="F65" s="17" t="e">
        <f>IFERROR(IF(COUNTA(Tbl_M3[[#This Row],[Subgroup 1]:[Subgroup 4]])=0,NA(),SUM(Tbl_M3[[#This Row],[Subgroup 1]:[Subgroup 4]])),NA())</f>
        <v>#N/A</v>
      </c>
      <c r="G65" s="17" t="e" cm="1">
        <f t="array" ref="G65">MEDIAN(IF(ISNUMBER(Tbl_M3[Subgroup 1]),Tbl_M3[Subgroup 1]))</f>
        <v>#NUM!</v>
      </c>
    </row>
    <row r="66" spans="2:7" x14ac:dyDescent="0.25">
      <c r="B66" s="18"/>
      <c r="C66" s="18"/>
      <c r="D66" s="18"/>
      <c r="E66" s="18"/>
      <c r="F66" s="17" t="e">
        <f>IFERROR(IF(COUNTA(Tbl_M3[[#This Row],[Subgroup 1]:[Subgroup 4]])=0,NA(),SUM(Tbl_M3[[#This Row],[Subgroup 1]:[Subgroup 4]])),NA())</f>
        <v>#N/A</v>
      </c>
      <c r="G66" s="17" t="e" cm="1">
        <f t="array" ref="G66">MEDIAN(IF(ISNUMBER(Tbl_M3[Subgroup 1]),Tbl_M3[Subgroup 1]))</f>
        <v>#NUM!</v>
      </c>
    </row>
    <row r="67" spans="2:7" x14ac:dyDescent="0.25">
      <c r="B67" s="18"/>
      <c r="C67" s="18"/>
      <c r="D67" s="18"/>
      <c r="E67" s="18"/>
      <c r="F67" s="17" t="e">
        <f>IFERROR(IF(COUNTA(Tbl_M3[[#This Row],[Subgroup 1]:[Subgroup 4]])=0,NA(),SUM(Tbl_M3[[#This Row],[Subgroup 1]:[Subgroup 4]])),NA())</f>
        <v>#N/A</v>
      </c>
      <c r="G67" s="17" t="e" cm="1">
        <f t="array" ref="G67">MEDIAN(IF(ISNUMBER(Tbl_M3[Subgroup 1]),Tbl_M3[Subgroup 1]))</f>
        <v>#NUM!</v>
      </c>
    </row>
    <row r="68" spans="2:7" x14ac:dyDescent="0.25">
      <c r="B68" s="18"/>
      <c r="C68" s="18"/>
      <c r="D68" s="18"/>
      <c r="E68" s="18"/>
      <c r="F68" s="17" t="e">
        <f>IFERROR(IF(COUNTA(Tbl_M3[[#This Row],[Subgroup 1]:[Subgroup 4]])=0,NA(),SUM(Tbl_M3[[#This Row],[Subgroup 1]:[Subgroup 4]])),NA())</f>
        <v>#N/A</v>
      </c>
      <c r="G68" s="17" t="e" cm="1">
        <f t="array" ref="G68">MEDIAN(IF(ISNUMBER(Tbl_M3[Subgroup 1]),Tbl_M3[Subgroup 1]))</f>
        <v>#NUM!</v>
      </c>
    </row>
    <row r="69" spans="2:7" x14ac:dyDescent="0.25">
      <c r="B69" s="18"/>
      <c r="C69" s="18"/>
      <c r="D69" s="18"/>
      <c r="E69" s="18"/>
      <c r="F69" s="17" t="e">
        <f>IFERROR(IF(COUNTA(Tbl_M3[[#This Row],[Subgroup 1]:[Subgroup 4]])=0,NA(),SUM(Tbl_M3[[#This Row],[Subgroup 1]:[Subgroup 4]])),NA())</f>
        <v>#N/A</v>
      </c>
      <c r="G69" s="17" t="e" cm="1">
        <f t="array" ref="G69">MEDIAN(IF(ISNUMBER(Tbl_M3[Subgroup 1]),Tbl_M3[Subgroup 1]))</f>
        <v>#NUM!</v>
      </c>
    </row>
    <row r="70" spans="2:7" x14ac:dyDescent="0.25">
      <c r="B70" s="18"/>
      <c r="C70" s="18"/>
      <c r="D70" s="18"/>
      <c r="E70" s="18"/>
      <c r="F70" s="17" t="e">
        <f>IFERROR(IF(COUNTA(Tbl_M3[[#This Row],[Subgroup 1]:[Subgroup 4]])=0,NA(),SUM(Tbl_M3[[#This Row],[Subgroup 1]:[Subgroup 4]])),NA())</f>
        <v>#N/A</v>
      </c>
      <c r="G70" s="17" t="e" cm="1">
        <f t="array" ref="G70">MEDIAN(IF(ISNUMBER(Tbl_M3[Subgroup 1]),Tbl_M3[Subgroup 1]))</f>
        <v>#NUM!</v>
      </c>
    </row>
    <row r="71" spans="2:7" x14ac:dyDescent="0.25">
      <c r="B71" s="18"/>
      <c r="C71" s="18"/>
      <c r="D71" s="18"/>
      <c r="E71" s="18"/>
      <c r="F71" s="17" t="e">
        <f>IFERROR(IF(COUNTA(Tbl_M3[[#This Row],[Subgroup 1]:[Subgroup 4]])=0,NA(),SUM(Tbl_M3[[#This Row],[Subgroup 1]:[Subgroup 4]])),NA())</f>
        <v>#N/A</v>
      </c>
      <c r="G71" s="17" t="e" cm="1">
        <f t="array" ref="G71">MEDIAN(IF(ISNUMBER(Tbl_M3[Subgroup 1]),Tbl_M3[Subgroup 1]))</f>
        <v>#NUM!</v>
      </c>
    </row>
    <row r="72" spans="2:7" x14ac:dyDescent="0.25">
      <c r="B72" s="18"/>
      <c r="C72" s="18"/>
      <c r="D72" s="18"/>
      <c r="E72" s="18"/>
      <c r="F72" s="17" t="e">
        <f>IFERROR(IF(COUNTA(Tbl_M3[[#This Row],[Subgroup 1]:[Subgroup 4]])=0,NA(),SUM(Tbl_M3[[#This Row],[Subgroup 1]:[Subgroup 4]])),NA())</f>
        <v>#N/A</v>
      </c>
      <c r="G72" s="17" t="e" cm="1">
        <f t="array" ref="G72">MEDIAN(IF(ISNUMBER(Tbl_M3[Subgroup 1]),Tbl_M3[Subgroup 1]))</f>
        <v>#NUM!</v>
      </c>
    </row>
    <row r="73" spans="2:7" x14ac:dyDescent="0.25">
      <c r="B73" s="18"/>
      <c r="C73" s="18"/>
      <c r="D73" s="18"/>
      <c r="E73" s="18"/>
      <c r="F73" s="17" t="e">
        <f>IFERROR(IF(COUNTA(Tbl_M3[[#This Row],[Subgroup 1]:[Subgroup 4]])=0,NA(),SUM(Tbl_M3[[#This Row],[Subgroup 1]:[Subgroup 4]])),NA())</f>
        <v>#N/A</v>
      </c>
      <c r="G73" s="17" t="e" cm="1">
        <f t="array" ref="G73">MEDIAN(IF(ISNUMBER(Tbl_M3[Subgroup 1]),Tbl_M3[Subgroup 1]))</f>
        <v>#NUM!</v>
      </c>
    </row>
    <row r="74" spans="2:7" x14ac:dyDescent="0.25">
      <c r="B74" s="18"/>
      <c r="C74" s="18"/>
      <c r="D74" s="18"/>
      <c r="E74" s="18"/>
      <c r="F74" s="17" t="e">
        <f>IFERROR(IF(COUNTA(Tbl_M3[[#This Row],[Subgroup 1]:[Subgroup 4]])=0,NA(),SUM(Tbl_M3[[#This Row],[Subgroup 1]:[Subgroup 4]])),NA())</f>
        <v>#N/A</v>
      </c>
      <c r="G74" s="17" t="e" cm="1">
        <f t="array" ref="G74">MEDIAN(IF(ISNUMBER(Tbl_M3[Subgroup 1]),Tbl_M3[Subgroup 1]))</f>
        <v>#NUM!</v>
      </c>
    </row>
    <row r="75" spans="2:7" x14ac:dyDescent="0.25">
      <c r="B75" s="18"/>
      <c r="C75" s="18"/>
      <c r="D75" s="18"/>
      <c r="E75" s="18"/>
      <c r="F75" s="17" t="e">
        <f>IFERROR(IF(COUNTA(Tbl_M3[[#This Row],[Subgroup 1]:[Subgroup 4]])=0,NA(),SUM(Tbl_M3[[#This Row],[Subgroup 1]:[Subgroup 4]])),NA())</f>
        <v>#N/A</v>
      </c>
      <c r="G75" s="17" t="e" cm="1">
        <f t="array" ref="G75">MEDIAN(IF(ISNUMBER(Tbl_M3[Subgroup 1]),Tbl_M3[Subgroup 1]))</f>
        <v>#NUM!</v>
      </c>
    </row>
    <row r="76" spans="2:7" x14ac:dyDescent="0.25">
      <c r="B76" s="18"/>
      <c r="C76" s="18"/>
      <c r="D76" s="18"/>
      <c r="E76" s="18"/>
      <c r="F76" s="17" t="e">
        <f>IFERROR(IF(COUNTA(Tbl_M3[[#This Row],[Subgroup 1]:[Subgroup 4]])=0,NA(),SUM(Tbl_M3[[#This Row],[Subgroup 1]:[Subgroup 4]])),NA())</f>
        <v>#N/A</v>
      </c>
      <c r="G76" s="17" t="e" cm="1">
        <f t="array" ref="G76">MEDIAN(IF(ISNUMBER(Tbl_M3[Subgroup 1]),Tbl_M3[Subgroup 1]))</f>
        <v>#NUM!</v>
      </c>
    </row>
    <row r="77" spans="2:7" x14ac:dyDescent="0.25">
      <c r="B77" s="18"/>
      <c r="C77" s="18"/>
      <c r="D77" s="18"/>
      <c r="E77" s="18"/>
      <c r="F77" s="17" t="e">
        <f>IFERROR(IF(COUNTA(Tbl_M3[[#This Row],[Subgroup 1]:[Subgroup 4]])=0,NA(),SUM(Tbl_M3[[#This Row],[Subgroup 1]:[Subgroup 4]])),NA())</f>
        <v>#N/A</v>
      </c>
      <c r="G77" s="17" t="e" cm="1">
        <f t="array" ref="G77">MEDIAN(IF(ISNUMBER(Tbl_M3[Subgroup 1]),Tbl_M3[Subgroup 1]))</f>
        <v>#NUM!</v>
      </c>
    </row>
    <row r="78" spans="2:7" x14ac:dyDescent="0.25">
      <c r="B78" s="18"/>
      <c r="C78" s="18"/>
      <c r="D78" s="18"/>
      <c r="E78" s="18"/>
      <c r="F78" s="17" t="e">
        <f>IFERROR(IF(COUNTA(Tbl_M3[[#This Row],[Subgroup 1]:[Subgroup 4]])=0,NA(),SUM(Tbl_M3[[#This Row],[Subgroup 1]:[Subgroup 4]])),NA())</f>
        <v>#N/A</v>
      </c>
      <c r="G78" s="17" t="e" cm="1">
        <f t="array" ref="G78">MEDIAN(IF(ISNUMBER(Tbl_M3[Subgroup 1]),Tbl_M3[Subgroup 1]))</f>
        <v>#NUM!</v>
      </c>
    </row>
    <row r="79" spans="2:7" x14ac:dyDescent="0.25">
      <c r="B79" s="18"/>
      <c r="C79" s="18"/>
      <c r="D79" s="18"/>
      <c r="E79" s="18"/>
      <c r="F79" s="17" t="e">
        <f>IFERROR(IF(COUNTA(Tbl_M3[[#This Row],[Subgroup 1]:[Subgroup 4]])=0,NA(),SUM(Tbl_M3[[#This Row],[Subgroup 1]:[Subgroup 4]])),NA())</f>
        <v>#N/A</v>
      </c>
      <c r="G79" s="17" t="e" cm="1">
        <f t="array" ref="G79">MEDIAN(IF(ISNUMBER(Tbl_M3[Subgroup 1]),Tbl_M3[Subgroup 1]))</f>
        <v>#NUM!</v>
      </c>
    </row>
    <row r="80" spans="2:7" x14ac:dyDescent="0.25">
      <c r="B80" s="18"/>
      <c r="C80" s="18"/>
      <c r="D80" s="18"/>
      <c r="E80" s="18"/>
      <c r="F80" s="17" t="e">
        <f>IFERROR(IF(COUNTA(Tbl_M3[[#This Row],[Subgroup 1]:[Subgroup 4]])=0,NA(),SUM(Tbl_M3[[#This Row],[Subgroup 1]:[Subgroup 4]])),NA())</f>
        <v>#N/A</v>
      </c>
      <c r="G80" s="17" t="e" cm="1">
        <f t="array" ref="G80">MEDIAN(IF(ISNUMBER(Tbl_M3[Subgroup 1]),Tbl_M3[Subgroup 1]))</f>
        <v>#NUM!</v>
      </c>
    </row>
    <row r="81" spans="2:7" x14ac:dyDescent="0.25">
      <c r="B81" s="18"/>
      <c r="C81" s="18"/>
      <c r="D81" s="18"/>
      <c r="E81" s="18"/>
      <c r="F81" s="17" t="e">
        <f>IFERROR(IF(COUNTA(Tbl_M3[[#This Row],[Subgroup 1]:[Subgroup 4]])=0,NA(),SUM(Tbl_M3[[#This Row],[Subgroup 1]:[Subgroup 4]])),NA())</f>
        <v>#N/A</v>
      </c>
      <c r="G81" s="17" t="e" cm="1">
        <f t="array" ref="G81">MEDIAN(IF(ISNUMBER(Tbl_M3[Subgroup 1]),Tbl_M3[Subgroup 1]))</f>
        <v>#NUM!</v>
      </c>
    </row>
    <row r="82" spans="2:7" x14ac:dyDescent="0.25">
      <c r="B82" s="18"/>
      <c r="C82" s="18"/>
      <c r="D82" s="18"/>
      <c r="E82" s="18"/>
      <c r="F82" s="17" t="e">
        <f>IFERROR(IF(COUNTA(Tbl_M3[[#This Row],[Subgroup 1]:[Subgroup 4]])=0,NA(),SUM(Tbl_M3[[#This Row],[Subgroup 1]:[Subgroup 4]])),NA())</f>
        <v>#N/A</v>
      </c>
      <c r="G82" s="17" t="e" cm="1">
        <f t="array" ref="G82">MEDIAN(IF(ISNUMBER(Tbl_M3[Subgroup 1]),Tbl_M3[Subgroup 1]))</f>
        <v>#NUM!</v>
      </c>
    </row>
    <row r="83" spans="2:7" x14ac:dyDescent="0.25">
      <c r="B83" s="18"/>
      <c r="C83" s="18"/>
      <c r="D83" s="18"/>
      <c r="E83" s="18"/>
      <c r="F83" s="17" t="e">
        <f>IFERROR(IF(COUNTA(Tbl_M3[[#This Row],[Subgroup 1]:[Subgroup 4]])=0,NA(),SUM(Tbl_M3[[#This Row],[Subgroup 1]:[Subgroup 4]])),NA())</f>
        <v>#N/A</v>
      </c>
      <c r="G83" s="17" t="e" cm="1">
        <f t="array" ref="G83">MEDIAN(IF(ISNUMBER(Tbl_M3[Subgroup 1]),Tbl_M3[Subgroup 1]))</f>
        <v>#NUM!</v>
      </c>
    </row>
    <row r="84" spans="2:7" x14ac:dyDescent="0.25">
      <c r="B84" s="18"/>
      <c r="C84" s="18"/>
      <c r="D84" s="18"/>
      <c r="E84" s="18"/>
      <c r="F84" s="17" t="e">
        <f>IFERROR(IF(COUNTA(Tbl_M3[[#This Row],[Subgroup 1]:[Subgroup 4]])=0,NA(),SUM(Tbl_M3[[#This Row],[Subgroup 1]:[Subgroup 4]])),NA())</f>
        <v>#N/A</v>
      </c>
      <c r="G84" s="17" t="e" cm="1">
        <f t="array" ref="G84">MEDIAN(IF(ISNUMBER(Tbl_M3[Subgroup 1]),Tbl_M3[Subgroup 1]))</f>
        <v>#NUM!</v>
      </c>
    </row>
    <row r="85" spans="2:7" x14ac:dyDescent="0.25">
      <c r="B85" s="18"/>
      <c r="C85" s="18"/>
      <c r="D85" s="18"/>
      <c r="E85" s="18"/>
      <c r="F85" s="17" t="e">
        <f>IFERROR(IF(COUNTA(Tbl_M3[[#This Row],[Subgroup 1]:[Subgroup 4]])=0,NA(),SUM(Tbl_M3[[#This Row],[Subgroup 1]:[Subgroup 4]])),NA())</f>
        <v>#N/A</v>
      </c>
      <c r="G85" s="17" t="e" cm="1">
        <f t="array" ref="G85">MEDIAN(IF(ISNUMBER(Tbl_M3[Subgroup 1]),Tbl_M3[Subgroup 1]))</f>
        <v>#NUM!</v>
      </c>
    </row>
    <row r="86" spans="2:7" x14ac:dyDescent="0.25">
      <c r="B86" s="18"/>
      <c r="C86" s="18"/>
      <c r="D86" s="18"/>
      <c r="E86" s="18"/>
      <c r="F86" s="17" t="e">
        <f>IFERROR(IF(COUNTA(Tbl_M3[[#This Row],[Subgroup 1]:[Subgroup 4]])=0,NA(),SUM(Tbl_M3[[#This Row],[Subgroup 1]:[Subgroup 4]])),NA())</f>
        <v>#N/A</v>
      </c>
      <c r="G86" s="17" t="e" cm="1">
        <f t="array" ref="G86">MEDIAN(IF(ISNUMBER(Tbl_M3[Subgroup 1]),Tbl_M3[Subgroup 1]))</f>
        <v>#NUM!</v>
      </c>
    </row>
    <row r="87" spans="2:7" x14ac:dyDescent="0.25">
      <c r="B87" s="18"/>
      <c r="C87" s="18"/>
      <c r="D87" s="18"/>
      <c r="E87" s="18"/>
      <c r="F87" s="17" t="e">
        <f>IFERROR(IF(COUNTA(Tbl_M3[[#This Row],[Subgroup 1]:[Subgroup 4]])=0,NA(),SUM(Tbl_M3[[#This Row],[Subgroup 1]:[Subgroup 4]])),NA())</f>
        <v>#N/A</v>
      </c>
      <c r="G87" s="17" t="e" cm="1">
        <f t="array" ref="G87">MEDIAN(IF(ISNUMBER(Tbl_M3[Subgroup 1]),Tbl_M3[Subgroup 1]))</f>
        <v>#NUM!</v>
      </c>
    </row>
    <row r="88" spans="2:7" x14ac:dyDescent="0.25">
      <c r="B88" s="18"/>
      <c r="C88" s="18"/>
      <c r="D88" s="18"/>
      <c r="E88" s="18"/>
      <c r="F88" s="17" t="e">
        <f>IFERROR(IF(COUNTA(Tbl_M3[[#This Row],[Subgroup 1]:[Subgroup 4]])=0,NA(),SUM(Tbl_M3[[#This Row],[Subgroup 1]:[Subgroup 4]])),NA())</f>
        <v>#N/A</v>
      </c>
      <c r="G88" s="17" t="e" cm="1">
        <f t="array" ref="G88">MEDIAN(IF(ISNUMBER(Tbl_M3[Subgroup 1]),Tbl_M3[Subgroup 1]))</f>
        <v>#NUM!</v>
      </c>
    </row>
    <row r="89" spans="2:7" x14ac:dyDescent="0.25">
      <c r="B89" s="18"/>
      <c r="C89" s="18"/>
      <c r="D89" s="18"/>
      <c r="E89" s="18"/>
      <c r="F89" s="17" t="e">
        <f>IFERROR(IF(COUNTA(Tbl_M3[[#This Row],[Subgroup 1]:[Subgroup 4]])=0,NA(),SUM(Tbl_M3[[#This Row],[Subgroup 1]:[Subgroup 4]])),NA())</f>
        <v>#N/A</v>
      </c>
      <c r="G89" s="17" t="e" cm="1">
        <f t="array" ref="G89">MEDIAN(IF(ISNUMBER(Tbl_M3[Subgroup 1]),Tbl_M3[Subgroup 1]))</f>
        <v>#NUM!</v>
      </c>
    </row>
    <row r="90" spans="2:7" x14ac:dyDescent="0.25">
      <c r="B90" s="18"/>
      <c r="C90" s="18"/>
      <c r="D90" s="18"/>
      <c r="E90" s="18"/>
      <c r="F90" s="17" t="e">
        <f>IFERROR(IF(COUNTA(Tbl_M3[[#This Row],[Subgroup 1]:[Subgroup 4]])=0,NA(),SUM(Tbl_M3[[#This Row],[Subgroup 1]:[Subgroup 4]])),NA())</f>
        <v>#N/A</v>
      </c>
      <c r="G90" s="17" t="e" cm="1">
        <f t="array" ref="G90">MEDIAN(IF(ISNUMBER(Tbl_M3[Subgroup 1]),Tbl_M3[Subgroup 1]))</f>
        <v>#NUM!</v>
      </c>
    </row>
    <row r="91" spans="2:7" x14ac:dyDescent="0.25">
      <c r="B91" s="18"/>
      <c r="C91" s="18"/>
      <c r="D91" s="18"/>
      <c r="E91" s="18"/>
      <c r="F91" s="17" t="e">
        <f>IFERROR(IF(COUNTA(Tbl_M3[[#This Row],[Subgroup 1]:[Subgroup 4]])=0,NA(),SUM(Tbl_M3[[#This Row],[Subgroup 1]:[Subgroup 4]])),NA())</f>
        <v>#N/A</v>
      </c>
      <c r="G91" s="17" t="e" cm="1">
        <f t="array" ref="G91">MEDIAN(IF(ISNUMBER(Tbl_M3[Subgroup 1]),Tbl_M3[Subgroup 1]))</f>
        <v>#NUM!</v>
      </c>
    </row>
    <row r="92" spans="2:7" x14ac:dyDescent="0.25">
      <c r="B92" s="18"/>
      <c r="C92" s="18"/>
      <c r="D92" s="18"/>
      <c r="E92" s="18"/>
      <c r="F92" s="17" t="e">
        <f>IFERROR(IF(COUNTA(Tbl_M3[[#This Row],[Subgroup 1]:[Subgroup 4]])=0,NA(),SUM(Tbl_M3[[#This Row],[Subgroup 1]:[Subgroup 4]])),NA())</f>
        <v>#N/A</v>
      </c>
      <c r="G92" s="17" t="e" cm="1">
        <f t="array" ref="G92">MEDIAN(IF(ISNUMBER(Tbl_M3[Subgroup 1]),Tbl_M3[Subgroup 1]))</f>
        <v>#NUM!</v>
      </c>
    </row>
    <row r="93" spans="2:7" x14ac:dyDescent="0.25">
      <c r="B93" s="18"/>
      <c r="C93" s="18"/>
      <c r="D93" s="18"/>
      <c r="E93" s="18"/>
      <c r="F93" s="17" t="e">
        <f>IFERROR(IF(COUNTA(Tbl_M3[[#This Row],[Subgroup 1]:[Subgroup 4]])=0,NA(),SUM(Tbl_M3[[#This Row],[Subgroup 1]:[Subgroup 4]])),NA())</f>
        <v>#N/A</v>
      </c>
      <c r="G93" s="17" t="e" cm="1">
        <f t="array" ref="G93">MEDIAN(IF(ISNUMBER(Tbl_M3[Subgroup 1]),Tbl_M3[Subgroup 1]))</f>
        <v>#NUM!</v>
      </c>
    </row>
    <row r="94" spans="2:7" x14ac:dyDescent="0.25">
      <c r="B94" s="18"/>
      <c r="C94" s="18"/>
      <c r="D94" s="18"/>
      <c r="E94" s="18"/>
      <c r="F94" s="17" t="e">
        <f>IFERROR(IF(COUNTA(Tbl_M3[[#This Row],[Subgroup 1]:[Subgroup 4]])=0,NA(),SUM(Tbl_M3[[#This Row],[Subgroup 1]:[Subgroup 4]])),NA())</f>
        <v>#N/A</v>
      </c>
      <c r="G94" s="17" t="e" cm="1">
        <f t="array" ref="G94">MEDIAN(IF(ISNUMBER(Tbl_M3[Subgroup 1]),Tbl_M3[Subgroup 1]))</f>
        <v>#NUM!</v>
      </c>
    </row>
    <row r="95" spans="2:7" x14ac:dyDescent="0.25">
      <c r="B95" s="18"/>
      <c r="C95" s="18"/>
      <c r="D95" s="18"/>
      <c r="E95" s="18"/>
      <c r="F95" s="17" t="e">
        <f>IFERROR(IF(COUNTA(Tbl_M3[[#This Row],[Subgroup 1]:[Subgroup 4]])=0,NA(),SUM(Tbl_M3[[#This Row],[Subgroup 1]:[Subgroup 4]])),NA())</f>
        <v>#N/A</v>
      </c>
      <c r="G95" s="17" t="e" cm="1">
        <f t="array" ref="G95">MEDIAN(IF(ISNUMBER(Tbl_M3[Subgroup 1]),Tbl_M3[Subgroup 1]))</f>
        <v>#NUM!</v>
      </c>
    </row>
    <row r="96" spans="2:7" x14ac:dyDescent="0.25">
      <c r="B96" s="18"/>
      <c r="C96" s="18"/>
      <c r="D96" s="18"/>
      <c r="E96" s="18"/>
      <c r="F96" s="17" t="e">
        <f>IFERROR(IF(COUNTA(Tbl_M3[[#This Row],[Subgroup 1]:[Subgroup 4]])=0,NA(),SUM(Tbl_M3[[#This Row],[Subgroup 1]:[Subgroup 4]])),NA())</f>
        <v>#N/A</v>
      </c>
      <c r="G96" s="17" t="e" cm="1">
        <f t="array" ref="G96">MEDIAN(IF(ISNUMBER(Tbl_M3[Subgroup 1]),Tbl_M3[Subgroup 1]))</f>
        <v>#NUM!</v>
      </c>
    </row>
    <row r="97" spans="2:7" x14ac:dyDescent="0.25">
      <c r="B97" s="18"/>
      <c r="C97" s="18"/>
      <c r="D97" s="18"/>
      <c r="E97" s="18"/>
      <c r="F97" s="17" t="e">
        <f>IFERROR(IF(COUNTA(Tbl_M3[[#This Row],[Subgroup 1]:[Subgroup 4]])=0,NA(),SUM(Tbl_M3[[#This Row],[Subgroup 1]:[Subgroup 4]])),NA())</f>
        <v>#N/A</v>
      </c>
      <c r="G97" s="17" t="e" cm="1">
        <f t="array" ref="G97">MEDIAN(IF(ISNUMBER(Tbl_M3[Subgroup 1]),Tbl_M3[Subgroup 1]))</f>
        <v>#NUM!</v>
      </c>
    </row>
    <row r="98" spans="2:7" x14ac:dyDescent="0.25">
      <c r="B98" s="18"/>
      <c r="C98" s="18"/>
      <c r="D98" s="18"/>
      <c r="E98" s="18"/>
      <c r="F98" s="17" t="e">
        <f>IFERROR(IF(COUNTA(Tbl_M3[[#This Row],[Subgroup 1]:[Subgroup 4]])=0,NA(),SUM(Tbl_M3[[#This Row],[Subgroup 1]:[Subgroup 4]])),NA())</f>
        <v>#N/A</v>
      </c>
      <c r="G98" s="17" t="e" cm="1">
        <f t="array" ref="G98">MEDIAN(IF(ISNUMBER(Tbl_M3[Subgroup 1]),Tbl_M3[Subgroup 1]))</f>
        <v>#NUM!</v>
      </c>
    </row>
    <row r="99" spans="2:7" x14ac:dyDescent="0.25">
      <c r="B99" s="18"/>
      <c r="C99" s="18"/>
      <c r="D99" s="18"/>
      <c r="E99" s="18"/>
      <c r="F99" s="17" t="e">
        <f>IFERROR(IF(COUNTA(Tbl_M3[[#This Row],[Subgroup 1]:[Subgroup 4]])=0,NA(),SUM(Tbl_M3[[#This Row],[Subgroup 1]:[Subgroup 4]])),NA())</f>
        <v>#N/A</v>
      </c>
      <c r="G99" s="17" t="e" cm="1">
        <f t="array" ref="G99">MEDIAN(IF(ISNUMBER(Tbl_M3[Subgroup 1]),Tbl_M3[Subgroup 1]))</f>
        <v>#NUM!</v>
      </c>
    </row>
    <row r="100" spans="2:7" x14ac:dyDescent="0.25">
      <c r="B100" s="18"/>
      <c r="C100" s="18"/>
      <c r="D100" s="18"/>
      <c r="E100" s="18"/>
      <c r="F100" s="17" t="e">
        <f>IFERROR(IF(COUNTA(Tbl_M3[[#This Row],[Subgroup 1]:[Subgroup 4]])=0,NA(),SUM(Tbl_M3[[#This Row],[Subgroup 1]:[Subgroup 4]])),NA())</f>
        <v>#N/A</v>
      </c>
      <c r="G100" s="17" t="e" cm="1">
        <f t="array" ref="G100">MEDIAN(IF(ISNUMBER(Tbl_M3[Subgroup 1]),Tbl_M3[Subgroup 1]))</f>
        <v>#NUM!</v>
      </c>
    </row>
    <row r="101" spans="2:7" x14ac:dyDescent="0.25">
      <c r="B101" s="18"/>
      <c r="C101" s="18"/>
      <c r="D101" s="18"/>
      <c r="E101" s="18"/>
      <c r="F101" s="17" t="e">
        <f>IFERROR(IF(COUNTA(Tbl_M3[[#This Row],[Subgroup 1]:[Subgroup 4]])=0,NA(),SUM(Tbl_M3[[#This Row],[Subgroup 1]:[Subgroup 4]])),NA())</f>
        <v>#N/A</v>
      </c>
      <c r="G101" s="17" t="e" cm="1">
        <f t="array" ref="G101">MEDIAN(IF(ISNUMBER(Tbl_M3[Subgroup 1]),Tbl_M3[Subgroup 1]))</f>
        <v>#NUM!</v>
      </c>
    </row>
    <row r="102" spans="2:7" x14ac:dyDescent="0.25">
      <c r="B102" s="18"/>
      <c r="C102" s="18"/>
      <c r="D102" s="18"/>
      <c r="E102" s="18"/>
      <c r="F102" s="17" t="e">
        <f>IFERROR(IF(COUNTA(Tbl_M3[[#This Row],[Subgroup 1]:[Subgroup 4]])=0,NA(),SUM(Tbl_M3[[#This Row],[Subgroup 1]:[Subgroup 4]])),NA())</f>
        <v>#N/A</v>
      </c>
      <c r="G102" s="17" t="e" cm="1">
        <f t="array" ref="G102">MEDIAN(IF(ISNUMBER(Tbl_M3[Subgroup 1]),Tbl_M3[Subgroup 1]))</f>
        <v>#NUM!</v>
      </c>
    </row>
    <row r="103" spans="2:7" x14ac:dyDescent="0.25">
      <c r="B103" s="18"/>
      <c r="C103" s="18"/>
      <c r="D103" s="18"/>
      <c r="E103" s="18"/>
      <c r="F103" s="17" t="e">
        <f>IFERROR(IF(COUNTA(Tbl_M3[[#This Row],[Subgroup 1]:[Subgroup 4]])=0,NA(),SUM(Tbl_M3[[#This Row],[Subgroup 1]:[Subgroup 4]])),NA())</f>
        <v>#N/A</v>
      </c>
      <c r="G103" s="17" t="e" cm="1">
        <f t="array" ref="G103">MEDIAN(IF(ISNUMBER(Tbl_M3[Subgroup 1]),Tbl_M3[Subgroup 1]))</f>
        <v>#NUM!</v>
      </c>
    </row>
    <row r="104" spans="2:7" x14ac:dyDescent="0.25">
      <c r="B104" s="18"/>
      <c r="C104" s="18"/>
      <c r="D104" s="18"/>
      <c r="E104" s="18"/>
      <c r="F104" s="17" t="e">
        <f>IFERROR(IF(COUNTA(Tbl_M3[[#This Row],[Subgroup 1]:[Subgroup 4]])=0,NA(),SUM(Tbl_M3[[#This Row],[Subgroup 1]:[Subgroup 4]])),NA())</f>
        <v>#N/A</v>
      </c>
      <c r="G104" s="17" t="e" cm="1">
        <f t="array" ref="G104">MEDIAN(IF(ISNUMBER(Tbl_M3[Subgroup 1]),Tbl_M3[Subgroup 1]))</f>
        <v>#NUM!</v>
      </c>
    </row>
    <row r="105" spans="2:7" x14ac:dyDescent="0.25">
      <c r="B105" s="18"/>
      <c r="C105" s="18"/>
      <c r="D105" s="18"/>
      <c r="E105" s="18"/>
      <c r="F105" s="17" t="e">
        <f>IFERROR(IF(COUNTA(Tbl_M3[[#This Row],[Subgroup 1]:[Subgroup 4]])=0,NA(),SUM(Tbl_M3[[#This Row],[Subgroup 1]:[Subgroup 4]])),NA())</f>
        <v>#N/A</v>
      </c>
      <c r="G105" s="17" t="e" cm="1">
        <f t="array" ref="G105">MEDIAN(IF(ISNUMBER(Tbl_M3[Subgroup 1]),Tbl_M3[Subgroup 1]))</f>
        <v>#NUM!</v>
      </c>
    </row>
    <row r="106" spans="2:7" x14ac:dyDescent="0.25">
      <c r="B106" s="18"/>
      <c r="C106" s="18"/>
      <c r="D106" s="18"/>
      <c r="E106" s="18"/>
      <c r="F106" s="17" t="e">
        <f>IFERROR(IF(COUNTA(Tbl_M3[[#This Row],[Subgroup 1]:[Subgroup 4]])=0,NA(),SUM(Tbl_M3[[#This Row],[Subgroup 1]:[Subgroup 4]])),NA())</f>
        <v>#N/A</v>
      </c>
      <c r="G106" s="17" t="e" cm="1">
        <f t="array" ref="G106">MEDIAN(IF(ISNUMBER(Tbl_M3[Subgroup 1]),Tbl_M3[Subgroup 1]))</f>
        <v>#NUM!</v>
      </c>
    </row>
    <row r="107" spans="2:7" x14ac:dyDescent="0.25">
      <c r="B107" s="18"/>
      <c r="C107" s="18"/>
      <c r="D107" s="18"/>
      <c r="E107" s="18"/>
      <c r="F107" s="17" t="e">
        <f>IFERROR(IF(COUNTA(Tbl_M3[[#This Row],[Subgroup 1]:[Subgroup 4]])=0,NA(),SUM(Tbl_M3[[#This Row],[Subgroup 1]:[Subgroup 4]])),NA())</f>
        <v>#N/A</v>
      </c>
      <c r="G107" s="17" t="e" cm="1">
        <f t="array" ref="G107">MEDIAN(IF(ISNUMBER(Tbl_M3[Subgroup 1]),Tbl_M3[Subgroup 1]))</f>
        <v>#NUM!</v>
      </c>
    </row>
    <row r="108" spans="2:7" x14ac:dyDescent="0.25">
      <c r="B108" s="18"/>
      <c r="C108" s="18"/>
      <c r="D108" s="18"/>
      <c r="E108" s="18"/>
      <c r="F108" s="17" t="e">
        <f>IFERROR(IF(COUNTA(Tbl_M3[[#This Row],[Subgroup 1]:[Subgroup 4]])=0,NA(),SUM(Tbl_M3[[#This Row],[Subgroup 1]:[Subgroup 4]])),NA())</f>
        <v>#N/A</v>
      </c>
      <c r="G108" s="17" t="e" cm="1">
        <f t="array" ref="G108">MEDIAN(IF(ISNUMBER(Tbl_M3[Subgroup 1]),Tbl_M3[Subgroup 1]))</f>
        <v>#NUM!</v>
      </c>
    </row>
    <row r="109" spans="2:7" x14ac:dyDescent="0.25">
      <c r="B109" s="18"/>
      <c r="C109" s="18"/>
      <c r="D109" s="18"/>
      <c r="E109" s="18"/>
      <c r="F109" s="17" t="e">
        <f>IFERROR(IF(COUNTA(Tbl_M3[[#This Row],[Subgroup 1]:[Subgroup 4]])=0,NA(),SUM(Tbl_M3[[#This Row],[Subgroup 1]:[Subgroup 4]])),NA())</f>
        <v>#N/A</v>
      </c>
      <c r="G109" s="17" t="e" cm="1">
        <f t="array" ref="G109">MEDIAN(IF(ISNUMBER(Tbl_M3[Subgroup 1]),Tbl_M3[Subgroup 1]))</f>
        <v>#NUM!</v>
      </c>
    </row>
    <row r="110" spans="2:7" x14ac:dyDescent="0.25">
      <c r="B110" s="18"/>
      <c r="C110" s="18"/>
      <c r="D110" s="18"/>
      <c r="E110" s="18"/>
      <c r="F110" s="17" t="e">
        <f>IFERROR(IF(COUNTA(Tbl_M3[[#This Row],[Subgroup 1]:[Subgroup 4]])=0,NA(),SUM(Tbl_M3[[#This Row],[Subgroup 1]:[Subgroup 4]])),NA())</f>
        <v>#N/A</v>
      </c>
      <c r="G110" s="17" t="e" cm="1">
        <f t="array" ref="G110">MEDIAN(IF(ISNUMBER(Tbl_M3[Subgroup 1]),Tbl_M3[Subgroup 1]))</f>
        <v>#NUM!</v>
      </c>
    </row>
    <row r="111" spans="2:7" x14ac:dyDescent="0.25">
      <c r="B111" s="18"/>
      <c r="C111" s="18"/>
      <c r="D111" s="18"/>
      <c r="E111" s="18"/>
      <c r="F111" s="17" t="e">
        <f>IFERROR(IF(COUNTA(Tbl_M3[[#This Row],[Subgroup 1]:[Subgroup 4]])=0,NA(),SUM(Tbl_M3[[#This Row],[Subgroup 1]:[Subgroup 4]])),NA())</f>
        <v>#N/A</v>
      </c>
      <c r="G111" s="17" t="e" cm="1">
        <f t="array" ref="G111">MEDIAN(IF(ISNUMBER(Tbl_M3[Subgroup 1]),Tbl_M3[Subgroup 1]))</f>
        <v>#NUM!</v>
      </c>
    </row>
    <row r="112" spans="2:7" x14ac:dyDescent="0.25">
      <c r="B112" s="18"/>
      <c r="C112" s="18"/>
      <c r="D112" s="18"/>
      <c r="E112" s="18"/>
      <c r="F112" s="17" t="e">
        <f>IFERROR(IF(COUNTA(Tbl_M3[[#This Row],[Subgroup 1]:[Subgroup 4]])=0,NA(),SUM(Tbl_M3[[#This Row],[Subgroup 1]:[Subgroup 4]])),NA())</f>
        <v>#N/A</v>
      </c>
      <c r="G112" s="17" t="e" cm="1">
        <f t="array" ref="G112">MEDIAN(IF(ISNUMBER(Tbl_M3[Subgroup 1]),Tbl_M3[Subgroup 1]))</f>
        <v>#NUM!</v>
      </c>
    </row>
    <row r="113" spans="2:7" x14ac:dyDescent="0.25">
      <c r="B113" s="18"/>
      <c r="C113" s="18"/>
      <c r="D113" s="18"/>
      <c r="E113" s="18"/>
      <c r="F113" s="17" t="e">
        <f>IFERROR(IF(COUNTA(Tbl_M3[[#This Row],[Subgroup 1]:[Subgroup 4]])=0,NA(),SUM(Tbl_M3[[#This Row],[Subgroup 1]:[Subgroup 4]])),NA())</f>
        <v>#N/A</v>
      </c>
      <c r="G113" s="17" t="e" cm="1">
        <f t="array" ref="G113">MEDIAN(IF(ISNUMBER(Tbl_M3[Subgroup 1]),Tbl_M3[Subgroup 1]))</f>
        <v>#NUM!</v>
      </c>
    </row>
    <row r="114" spans="2:7" x14ac:dyDescent="0.25">
      <c r="B114" s="18"/>
      <c r="C114" s="18"/>
      <c r="D114" s="18"/>
      <c r="E114" s="18"/>
      <c r="F114" s="17" t="e">
        <f>IFERROR(IF(COUNTA(Tbl_M3[[#This Row],[Subgroup 1]:[Subgroup 4]])=0,NA(),SUM(Tbl_M3[[#This Row],[Subgroup 1]:[Subgroup 4]])),NA())</f>
        <v>#N/A</v>
      </c>
      <c r="G114" s="17" t="e" cm="1">
        <f t="array" ref="G114">MEDIAN(IF(ISNUMBER(Tbl_M3[Subgroup 1]),Tbl_M3[Subgroup 1]))</f>
        <v>#NUM!</v>
      </c>
    </row>
    <row r="115" spans="2:7" x14ac:dyDescent="0.25">
      <c r="B115" s="18"/>
      <c r="C115" s="18"/>
      <c r="D115" s="18"/>
      <c r="E115" s="18"/>
      <c r="F115" s="17" t="e">
        <f>IFERROR(IF(COUNTA(Tbl_M3[[#This Row],[Subgroup 1]:[Subgroup 4]])=0,NA(),SUM(Tbl_M3[[#This Row],[Subgroup 1]:[Subgroup 4]])),NA())</f>
        <v>#N/A</v>
      </c>
      <c r="G115" s="17" t="e" cm="1">
        <f t="array" ref="G115">MEDIAN(IF(ISNUMBER(Tbl_M3[Subgroup 1]),Tbl_M3[Subgroup 1]))</f>
        <v>#NUM!</v>
      </c>
    </row>
    <row r="116" spans="2:7" x14ac:dyDescent="0.25">
      <c r="B116" s="18"/>
      <c r="C116" s="18"/>
      <c r="D116" s="18"/>
      <c r="E116" s="18"/>
      <c r="F116" s="17" t="e">
        <f>IFERROR(IF(COUNTA(Tbl_M3[[#This Row],[Subgroup 1]:[Subgroup 4]])=0,NA(),SUM(Tbl_M3[[#This Row],[Subgroup 1]:[Subgroup 4]])),NA())</f>
        <v>#N/A</v>
      </c>
      <c r="G116" s="17" t="e" cm="1">
        <f t="array" ref="G116">MEDIAN(IF(ISNUMBER(Tbl_M3[Subgroup 1]),Tbl_M3[Subgroup 1]))</f>
        <v>#NUM!</v>
      </c>
    </row>
    <row r="117" spans="2:7" x14ac:dyDescent="0.25">
      <c r="B117" s="18"/>
      <c r="C117" s="18"/>
      <c r="D117" s="18"/>
      <c r="E117" s="18"/>
      <c r="F117" s="17" t="e">
        <f>IFERROR(IF(COUNTA(Tbl_M3[[#This Row],[Subgroup 1]:[Subgroup 4]])=0,NA(),SUM(Tbl_M3[[#This Row],[Subgroup 1]:[Subgroup 4]])),NA())</f>
        <v>#N/A</v>
      </c>
      <c r="G117" s="17" t="e" cm="1">
        <f t="array" ref="G117">MEDIAN(IF(ISNUMBER(Tbl_M3[Subgroup 1]),Tbl_M3[Subgroup 1]))</f>
        <v>#NUM!</v>
      </c>
    </row>
    <row r="118" spans="2:7" x14ac:dyDescent="0.25">
      <c r="B118" s="18"/>
      <c r="C118" s="18"/>
      <c r="D118" s="18"/>
      <c r="E118" s="18"/>
      <c r="F118" s="17" t="e">
        <f>IFERROR(IF(COUNTA(Tbl_M3[[#This Row],[Subgroup 1]:[Subgroup 4]])=0,NA(),SUM(Tbl_M3[[#This Row],[Subgroup 1]:[Subgroup 4]])),NA())</f>
        <v>#N/A</v>
      </c>
      <c r="G118" s="17" t="e" cm="1">
        <f t="array" ref="G118">MEDIAN(IF(ISNUMBER(Tbl_M3[Subgroup 1]),Tbl_M3[Subgroup 1]))</f>
        <v>#NUM!</v>
      </c>
    </row>
    <row r="119" spans="2:7" x14ac:dyDescent="0.25">
      <c r="B119" s="18"/>
      <c r="C119" s="18"/>
      <c r="D119" s="18"/>
      <c r="E119" s="18"/>
      <c r="F119" s="17" t="e">
        <f>IFERROR(IF(COUNTA(Tbl_M3[[#This Row],[Subgroup 1]:[Subgroup 4]])=0,NA(),SUM(Tbl_M3[[#This Row],[Subgroup 1]:[Subgroup 4]])),NA())</f>
        <v>#N/A</v>
      </c>
      <c r="G119" s="17" t="e" cm="1">
        <f t="array" ref="G119">MEDIAN(IF(ISNUMBER(Tbl_M3[Subgroup 1]),Tbl_M3[Subgroup 1]))</f>
        <v>#NUM!</v>
      </c>
    </row>
    <row r="120" spans="2:7" x14ac:dyDescent="0.25">
      <c r="B120" s="18"/>
      <c r="C120" s="18"/>
      <c r="D120" s="18"/>
      <c r="E120" s="18"/>
      <c r="F120" s="17" t="e">
        <f>IFERROR(IF(COUNTA(Tbl_M3[[#This Row],[Subgroup 1]:[Subgroup 4]])=0,NA(),SUM(Tbl_M3[[#This Row],[Subgroup 1]:[Subgroup 4]])),NA())</f>
        <v>#N/A</v>
      </c>
      <c r="G120" s="17" t="e" cm="1">
        <f t="array" ref="G120">MEDIAN(IF(ISNUMBER(Tbl_M3[Subgroup 1]),Tbl_M3[Subgroup 1]))</f>
        <v>#NUM!</v>
      </c>
    </row>
    <row r="121" spans="2:7" x14ac:dyDescent="0.25">
      <c r="B121" s="18"/>
      <c r="C121" s="18"/>
      <c r="D121" s="18"/>
      <c r="E121" s="18"/>
      <c r="F121" s="17" t="e">
        <f>IFERROR(IF(COUNTA(Tbl_M3[[#This Row],[Subgroup 1]:[Subgroup 4]])=0,NA(),SUM(Tbl_M3[[#This Row],[Subgroup 1]:[Subgroup 4]])),NA())</f>
        <v>#N/A</v>
      </c>
      <c r="G121" s="17" t="e" cm="1">
        <f t="array" ref="G121">MEDIAN(IF(ISNUMBER(Tbl_M3[Subgroup 1]),Tbl_M3[Subgroup 1]))</f>
        <v>#NUM!</v>
      </c>
    </row>
    <row r="122" spans="2:7" x14ac:dyDescent="0.25">
      <c r="B122" s="18"/>
      <c r="C122" s="18"/>
      <c r="D122" s="18"/>
      <c r="E122" s="18"/>
      <c r="F122" s="17" t="e">
        <f>IFERROR(IF(COUNTA(Tbl_M3[[#This Row],[Subgroup 1]:[Subgroup 4]])=0,NA(),SUM(Tbl_M3[[#This Row],[Subgroup 1]:[Subgroup 4]])),NA())</f>
        <v>#N/A</v>
      </c>
      <c r="G122" s="17" t="e" cm="1">
        <f t="array" ref="G122">MEDIAN(IF(ISNUMBER(Tbl_M3[Subgroup 1]),Tbl_M3[Subgroup 1]))</f>
        <v>#NUM!</v>
      </c>
    </row>
    <row r="123" spans="2:7" x14ac:dyDescent="0.25">
      <c r="B123" s="18"/>
      <c r="C123" s="18"/>
      <c r="D123" s="18"/>
      <c r="E123" s="18"/>
      <c r="F123" s="17" t="e">
        <f>IFERROR(IF(COUNTA(Tbl_M3[[#This Row],[Subgroup 1]:[Subgroup 4]])=0,NA(),SUM(Tbl_M3[[#This Row],[Subgroup 1]:[Subgroup 4]])),NA())</f>
        <v>#N/A</v>
      </c>
      <c r="G123" s="17" t="e" cm="1">
        <f t="array" ref="G123">MEDIAN(IF(ISNUMBER(Tbl_M3[Subgroup 1]),Tbl_M3[Subgroup 1]))</f>
        <v>#NUM!</v>
      </c>
    </row>
    <row r="124" spans="2:7" x14ac:dyDescent="0.25">
      <c r="B124" s="18"/>
      <c r="C124" s="18"/>
      <c r="D124" s="18"/>
      <c r="E124" s="18"/>
      <c r="F124" s="17" t="e">
        <f>IFERROR(IF(COUNTA(Tbl_M3[[#This Row],[Subgroup 1]:[Subgroup 4]])=0,NA(),SUM(Tbl_M3[[#This Row],[Subgroup 1]:[Subgroup 4]])),NA())</f>
        <v>#N/A</v>
      </c>
      <c r="G124" s="17" t="e" cm="1">
        <f t="array" ref="G124">MEDIAN(IF(ISNUMBER(Tbl_M3[Subgroup 1]),Tbl_M3[Subgroup 1]))</f>
        <v>#NUM!</v>
      </c>
    </row>
    <row r="125" spans="2:7" x14ac:dyDescent="0.25">
      <c r="B125" s="18"/>
      <c r="C125" s="18"/>
      <c r="D125" s="18"/>
      <c r="E125" s="18"/>
      <c r="F125" s="17" t="e">
        <f>IFERROR(IF(COUNTA(Tbl_M3[[#This Row],[Subgroup 1]:[Subgroup 4]])=0,NA(),SUM(Tbl_M3[[#This Row],[Subgroup 1]:[Subgroup 4]])),NA())</f>
        <v>#N/A</v>
      </c>
      <c r="G125" s="17" t="e" cm="1">
        <f t="array" ref="G125">MEDIAN(IF(ISNUMBER(Tbl_M3[Subgroup 1]),Tbl_M3[Subgroup 1]))</f>
        <v>#NUM!</v>
      </c>
    </row>
    <row r="126" spans="2:7" x14ac:dyDescent="0.25">
      <c r="B126" s="18"/>
      <c r="C126" s="18"/>
      <c r="D126" s="18"/>
      <c r="E126" s="18"/>
      <c r="F126" s="17" t="e">
        <f>IFERROR(IF(COUNTA(Tbl_M3[[#This Row],[Subgroup 1]:[Subgroup 4]])=0,NA(),SUM(Tbl_M3[[#This Row],[Subgroup 1]:[Subgroup 4]])),NA())</f>
        <v>#N/A</v>
      </c>
      <c r="G126" s="17" t="e" cm="1">
        <f t="array" ref="G126">MEDIAN(IF(ISNUMBER(Tbl_M3[Subgroup 1]),Tbl_M3[Subgroup 1]))</f>
        <v>#NUM!</v>
      </c>
    </row>
    <row r="127" spans="2:7" x14ac:dyDescent="0.25">
      <c r="B127" s="18"/>
      <c r="C127" s="18"/>
      <c r="D127" s="18"/>
      <c r="E127" s="18"/>
      <c r="F127" s="17" t="e">
        <f>IFERROR(IF(COUNTA(Tbl_M3[[#This Row],[Subgroup 1]:[Subgroup 4]])=0,NA(),SUM(Tbl_M3[[#This Row],[Subgroup 1]:[Subgroup 4]])),NA())</f>
        <v>#N/A</v>
      </c>
      <c r="G127" s="17" t="e" cm="1">
        <f t="array" ref="G127">MEDIAN(IF(ISNUMBER(Tbl_M3[Subgroup 1]),Tbl_M3[Subgroup 1]))</f>
        <v>#NUM!</v>
      </c>
    </row>
    <row r="128" spans="2:7" x14ac:dyDescent="0.25">
      <c r="B128" s="18"/>
      <c r="C128" s="18"/>
      <c r="D128" s="18"/>
      <c r="E128" s="18"/>
      <c r="F128" s="17" t="e">
        <f>IFERROR(IF(COUNTA(Tbl_M3[[#This Row],[Subgroup 1]:[Subgroup 4]])=0,NA(),SUM(Tbl_M3[[#This Row],[Subgroup 1]:[Subgroup 4]])),NA())</f>
        <v>#N/A</v>
      </c>
      <c r="G128" s="17" t="e" cm="1">
        <f t="array" ref="G128">MEDIAN(IF(ISNUMBER(Tbl_M3[Subgroup 1]),Tbl_M3[Subgroup 1]))</f>
        <v>#NUM!</v>
      </c>
    </row>
    <row r="129" spans="2:7" x14ac:dyDescent="0.25">
      <c r="B129" s="18"/>
      <c r="C129" s="18"/>
      <c r="D129" s="18"/>
      <c r="E129" s="18"/>
      <c r="F129" s="17" t="e">
        <f>IFERROR(IF(COUNTA(Tbl_M3[[#This Row],[Subgroup 1]:[Subgroup 4]])=0,NA(),SUM(Tbl_M3[[#This Row],[Subgroup 1]:[Subgroup 4]])),NA())</f>
        <v>#N/A</v>
      </c>
      <c r="G129" s="17" t="e" cm="1">
        <f t="array" ref="G129">MEDIAN(IF(ISNUMBER(Tbl_M3[Subgroup 1]),Tbl_M3[Subgroup 1]))</f>
        <v>#NUM!</v>
      </c>
    </row>
    <row r="130" spans="2:7" x14ac:dyDescent="0.25">
      <c r="B130" s="18"/>
      <c r="C130" s="18"/>
      <c r="D130" s="18"/>
      <c r="E130" s="18"/>
      <c r="F130" s="17" t="e">
        <f>IFERROR(IF(COUNTA(Tbl_M3[[#This Row],[Subgroup 1]:[Subgroup 4]])=0,NA(),SUM(Tbl_M3[[#This Row],[Subgroup 1]:[Subgroup 4]])),NA())</f>
        <v>#N/A</v>
      </c>
      <c r="G130" s="17" t="e" cm="1">
        <f t="array" ref="G130">MEDIAN(IF(ISNUMBER(Tbl_M3[Subgroup 1]),Tbl_M3[Subgroup 1]))</f>
        <v>#NUM!</v>
      </c>
    </row>
    <row r="131" spans="2:7" x14ac:dyDescent="0.25">
      <c r="B131" s="18"/>
      <c r="C131" s="18"/>
      <c r="D131" s="18"/>
      <c r="E131" s="18"/>
      <c r="F131" s="17" t="e">
        <f>IFERROR(IF(COUNTA(Tbl_M3[[#This Row],[Subgroup 1]:[Subgroup 4]])=0,NA(),SUM(Tbl_M3[[#This Row],[Subgroup 1]:[Subgroup 4]])),NA())</f>
        <v>#N/A</v>
      </c>
      <c r="G131" s="17" t="e" cm="1">
        <f t="array" ref="G131">MEDIAN(IF(ISNUMBER(Tbl_M3[Subgroup 1]),Tbl_M3[Subgroup 1]))</f>
        <v>#NUM!</v>
      </c>
    </row>
    <row r="132" spans="2:7" x14ac:dyDescent="0.25">
      <c r="B132" s="18"/>
      <c r="C132" s="18"/>
      <c r="D132" s="18"/>
      <c r="E132" s="18"/>
      <c r="F132" s="17" t="e">
        <f>IFERROR(IF(COUNTA(Tbl_M3[[#This Row],[Subgroup 1]:[Subgroup 4]])=0,NA(),SUM(Tbl_M3[[#This Row],[Subgroup 1]:[Subgroup 4]])),NA())</f>
        <v>#N/A</v>
      </c>
      <c r="G132" s="17" t="e" cm="1">
        <f t="array" ref="G132">MEDIAN(IF(ISNUMBER(Tbl_M3[Subgroup 1]),Tbl_M3[Subgroup 1]))</f>
        <v>#NUM!</v>
      </c>
    </row>
    <row r="133" spans="2:7" x14ac:dyDescent="0.25">
      <c r="B133" s="18"/>
      <c r="C133" s="18"/>
      <c r="D133" s="18"/>
      <c r="E133" s="18"/>
      <c r="F133" s="17" t="e">
        <f>IFERROR(IF(COUNTA(Tbl_M3[[#This Row],[Subgroup 1]:[Subgroup 4]])=0,NA(),SUM(Tbl_M3[[#This Row],[Subgroup 1]:[Subgroup 4]])),NA())</f>
        <v>#N/A</v>
      </c>
      <c r="G133" s="17" t="e" cm="1">
        <f t="array" ref="G133">MEDIAN(IF(ISNUMBER(Tbl_M3[Subgroup 1]),Tbl_M3[Subgroup 1]))</f>
        <v>#NUM!</v>
      </c>
    </row>
    <row r="134" spans="2:7" x14ac:dyDescent="0.25">
      <c r="B134" s="18"/>
      <c r="C134" s="18"/>
      <c r="D134" s="18"/>
      <c r="E134" s="18"/>
      <c r="F134" s="17" t="e">
        <f>IFERROR(IF(COUNTA(Tbl_M3[[#This Row],[Subgroup 1]:[Subgroup 4]])=0,NA(),SUM(Tbl_M3[[#This Row],[Subgroup 1]:[Subgroup 4]])),NA())</f>
        <v>#N/A</v>
      </c>
      <c r="G134" s="17" t="e" cm="1">
        <f t="array" ref="G134">MEDIAN(IF(ISNUMBER(Tbl_M3[Subgroup 1]),Tbl_M3[Subgroup 1]))</f>
        <v>#NUM!</v>
      </c>
    </row>
    <row r="135" spans="2:7" x14ac:dyDescent="0.25">
      <c r="B135" s="18"/>
      <c r="C135" s="18"/>
      <c r="D135" s="18"/>
      <c r="E135" s="18"/>
      <c r="F135" s="17" t="e">
        <f>IFERROR(IF(COUNTA(Tbl_M3[[#This Row],[Subgroup 1]:[Subgroup 4]])=0,NA(),SUM(Tbl_M3[[#This Row],[Subgroup 1]:[Subgroup 4]])),NA())</f>
        <v>#N/A</v>
      </c>
      <c r="G135" s="17" t="e" cm="1">
        <f t="array" ref="G135">MEDIAN(IF(ISNUMBER(Tbl_M3[Subgroup 1]),Tbl_M3[Subgroup 1]))</f>
        <v>#NUM!</v>
      </c>
    </row>
    <row r="136" spans="2:7" x14ac:dyDescent="0.25">
      <c r="B136" s="18"/>
      <c r="C136" s="18"/>
      <c r="D136" s="18"/>
      <c r="E136" s="18"/>
      <c r="F136" s="17" t="e">
        <f>IFERROR(IF(COUNTA(Tbl_M3[[#This Row],[Subgroup 1]:[Subgroup 4]])=0,NA(),SUM(Tbl_M3[[#This Row],[Subgroup 1]:[Subgroup 4]])),NA())</f>
        <v>#N/A</v>
      </c>
      <c r="G136" s="17" t="e" cm="1">
        <f t="array" ref="G136">MEDIAN(IF(ISNUMBER(Tbl_M3[Subgroup 1]),Tbl_M3[Subgroup 1]))</f>
        <v>#NUM!</v>
      </c>
    </row>
    <row r="137" spans="2:7" x14ac:dyDescent="0.25">
      <c r="B137" s="18"/>
      <c r="C137" s="18"/>
      <c r="D137" s="18"/>
      <c r="E137" s="18"/>
      <c r="F137" s="17" t="e">
        <f>IFERROR(IF(COUNTA(Tbl_M3[[#This Row],[Subgroup 1]:[Subgroup 4]])=0,NA(),SUM(Tbl_M3[[#This Row],[Subgroup 1]:[Subgroup 4]])),NA())</f>
        <v>#N/A</v>
      </c>
      <c r="G137" s="17" t="e" cm="1">
        <f t="array" ref="G137">MEDIAN(IF(ISNUMBER(Tbl_M3[Subgroup 1]),Tbl_M3[Subgroup 1]))</f>
        <v>#NUM!</v>
      </c>
    </row>
    <row r="138" spans="2:7" x14ac:dyDescent="0.25">
      <c r="B138" s="18"/>
      <c r="C138" s="18"/>
      <c r="D138" s="18"/>
      <c r="E138" s="18"/>
      <c r="F138" s="17" t="e">
        <f>IFERROR(IF(COUNTA(Tbl_M3[[#This Row],[Subgroup 1]:[Subgroup 4]])=0,NA(),SUM(Tbl_M3[[#This Row],[Subgroup 1]:[Subgroup 4]])),NA())</f>
        <v>#N/A</v>
      </c>
      <c r="G138" s="17" t="e" cm="1">
        <f t="array" ref="G138">MEDIAN(IF(ISNUMBER(Tbl_M3[Subgroup 1]),Tbl_M3[Subgroup 1]))</f>
        <v>#NUM!</v>
      </c>
    </row>
    <row r="139" spans="2:7" x14ac:dyDescent="0.25">
      <c r="B139" s="18"/>
      <c r="C139" s="18"/>
      <c r="D139" s="18"/>
      <c r="E139" s="18"/>
      <c r="F139" s="17" t="e">
        <f>IFERROR(IF(COUNTA(Tbl_M3[[#This Row],[Subgroup 1]:[Subgroup 4]])=0,NA(),SUM(Tbl_M3[[#This Row],[Subgroup 1]:[Subgroup 4]])),NA())</f>
        <v>#N/A</v>
      </c>
      <c r="G139" s="17" t="e" cm="1">
        <f t="array" ref="G139">MEDIAN(IF(ISNUMBER(Tbl_M3[Subgroup 1]),Tbl_M3[Subgroup 1]))</f>
        <v>#NUM!</v>
      </c>
    </row>
    <row r="140" spans="2:7" x14ac:dyDescent="0.25">
      <c r="B140" s="18"/>
      <c r="C140" s="18"/>
      <c r="D140" s="18"/>
      <c r="E140" s="18"/>
      <c r="F140" s="17" t="e">
        <f>IFERROR(IF(COUNTA(Tbl_M3[[#This Row],[Subgroup 1]:[Subgroup 4]])=0,NA(),SUM(Tbl_M3[[#This Row],[Subgroup 1]:[Subgroup 4]])),NA())</f>
        <v>#N/A</v>
      </c>
      <c r="G140" s="17" t="e" cm="1">
        <f t="array" ref="G140">MEDIAN(IF(ISNUMBER(Tbl_M3[Subgroup 1]),Tbl_M3[Subgroup 1]))</f>
        <v>#NUM!</v>
      </c>
    </row>
    <row r="141" spans="2:7" x14ac:dyDescent="0.25">
      <c r="B141" s="18"/>
      <c r="C141" s="18"/>
      <c r="D141" s="18"/>
      <c r="E141" s="18"/>
      <c r="F141" s="17" t="e">
        <f>IFERROR(IF(COUNTA(Tbl_M3[[#This Row],[Subgroup 1]:[Subgroup 4]])=0,NA(),SUM(Tbl_M3[[#This Row],[Subgroup 1]:[Subgroup 4]])),NA())</f>
        <v>#N/A</v>
      </c>
      <c r="G141" s="17" t="e" cm="1">
        <f t="array" ref="G141">MEDIAN(IF(ISNUMBER(Tbl_M3[Subgroup 1]),Tbl_M3[Subgroup 1]))</f>
        <v>#NUM!</v>
      </c>
    </row>
    <row r="142" spans="2:7" x14ac:dyDescent="0.25">
      <c r="B142" s="18"/>
      <c r="C142" s="18"/>
      <c r="D142" s="18"/>
      <c r="E142" s="18"/>
      <c r="F142" s="17" t="e">
        <f>IFERROR(IF(COUNTA(Tbl_M3[[#This Row],[Subgroup 1]:[Subgroup 4]])=0,NA(),SUM(Tbl_M3[[#This Row],[Subgroup 1]:[Subgroup 4]])),NA())</f>
        <v>#N/A</v>
      </c>
      <c r="G142" s="17" t="e" cm="1">
        <f t="array" ref="G142">MEDIAN(IF(ISNUMBER(Tbl_M3[Subgroup 1]),Tbl_M3[Subgroup 1]))</f>
        <v>#NUM!</v>
      </c>
    </row>
    <row r="143" spans="2:7" x14ac:dyDescent="0.25">
      <c r="B143" s="18"/>
      <c r="C143" s="18"/>
      <c r="D143" s="18"/>
      <c r="E143" s="18"/>
      <c r="F143" s="17" t="e">
        <f>IFERROR(IF(COUNTA(Tbl_M3[[#This Row],[Subgroup 1]:[Subgroup 4]])=0,NA(),SUM(Tbl_M3[[#This Row],[Subgroup 1]:[Subgroup 4]])),NA())</f>
        <v>#N/A</v>
      </c>
      <c r="G143" s="17" t="e" cm="1">
        <f t="array" ref="G143">MEDIAN(IF(ISNUMBER(Tbl_M3[Subgroup 1]),Tbl_M3[Subgroup 1]))</f>
        <v>#NUM!</v>
      </c>
    </row>
    <row r="144" spans="2:7" x14ac:dyDescent="0.25">
      <c r="B144" s="18"/>
      <c r="C144" s="18"/>
      <c r="D144" s="18"/>
      <c r="E144" s="18"/>
      <c r="F144" s="17" t="e">
        <f>IFERROR(IF(COUNTA(Tbl_M3[[#This Row],[Subgroup 1]:[Subgroup 4]])=0,NA(),SUM(Tbl_M3[[#This Row],[Subgroup 1]:[Subgroup 4]])),NA())</f>
        <v>#N/A</v>
      </c>
      <c r="G144" s="17" t="e" cm="1">
        <f t="array" ref="G144">MEDIAN(IF(ISNUMBER(Tbl_M3[Subgroup 1]),Tbl_M3[Subgroup 1]))</f>
        <v>#NUM!</v>
      </c>
    </row>
    <row r="145" spans="2:7" x14ac:dyDescent="0.25">
      <c r="B145" s="18"/>
      <c r="C145" s="18"/>
      <c r="D145" s="18"/>
      <c r="E145" s="18"/>
      <c r="F145" s="17" t="e">
        <f>IFERROR(IF(COUNTA(Tbl_M3[[#This Row],[Subgroup 1]:[Subgroup 4]])=0,NA(),SUM(Tbl_M3[[#This Row],[Subgroup 1]:[Subgroup 4]])),NA())</f>
        <v>#N/A</v>
      </c>
      <c r="G145" s="17" t="e" cm="1">
        <f t="array" ref="G145">MEDIAN(IF(ISNUMBER(Tbl_M3[Subgroup 1]),Tbl_M3[Subgroup 1]))</f>
        <v>#NUM!</v>
      </c>
    </row>
    <row r="146" spans="2:7" x14ac:dyDescent="0.25">
      <c r="B146" s="18"/>
      <c r="C146" s="18"/>
      <c r="D146" s="18"/>
      <c r="E146" s="18"/>
      <c r="F146" s="17" t="e">
        <f>IFERROR(IF(COUNTA(Tbl_M3[[#This Row],[Subgroup 1]:[Subgroup 4]])=0,NA(),SUM(Tbl_M3[[#This Row],[Subgroup 1]:[Subgroup 4]])),NA())</f>
        <v>#N/A</v>
      </c>
      <c r="G146" s="17" t="e" cm="1">
        <f t="array" ref="G146">MEDIAN(IF(ISNUMBER(Tbl_M3[Subgroup 1]),Tbl_M3[Subgroup 1]))</f>
        <v>#NUM!</v>
      </c>
    </row>
    <row r="147" spans="2:7" x14ac:dyDescent="0.25">
      <c r="B147" s="18"/>
      <c r="C147" s="18"/>
      <c r="D147" s="18"/>
      <c r="E147" s="18"/>
      <c r="F147" s="17" t="e">
        <f>IFERROR(IF(COUNTA(Tbl_M3[[#This Row],[Subgroup 1]:[Subgroup 4]])=0,NA(),SUM(Tbl_M3[[#This Row],[Subgroup 1]:[Subgroup 4]])),NA())</f>
        <v>#N/A</v>
      </c>
      <c r="G147" s="17" t="e" cm="1">
        <f t="array" ref="G147">MEDIAN(IF(ISNUMBER(Tbl_M3[Subgroup 1]),Tbl_M3[Subgroup 1]))</f>
        <v>#NUM!</v>
      </c>
    </row>
    <row r="148" spans="2:7" x14ac:dyDescent="0.25">
      <c r="B148" s="18"/>
      <c r="C148" s="18"/>
      <c r="D148" s="18"/>
      <c r="E148" s="18"/>
      <c r="F148" s="17" t="e">
        <f>IFERROR(IF(COUNTA(Tbl_M3[[#This Row],[Subgroup 1]:[Subgroup 4]])=0,NA(),SUM(Tbl_M3[[#This Row],[Subgroup 1]:[Subgroup 4]])),NA())</f>
        <v>#N/A</v>
      </c>
      <c r="G148" s="17" t="e" cm="1">
        <f t="array" ref="G148">MEDIAN(IF(ISNUMBER(Tbl_M3[Subgroup 1]),Tbl_M3[Subgroup 1]))</f>
        <v>#NUM!</v>
      </c>
    </row>
    <row r="149" spans="2:7" x14ac:dyDescent="0.25">
      <c r="B149" s="18"/>
      <c r="C149" s="18"/>
      <c r="D149" s="18"/>
      <c r="E149" s="18"/>
      <c r="F149" s="17" t="e">
        <f>IFERROR(IF(COUNTA(Tbl_M3[[#This Row],[Subgroup 1]:[Subgroup 4]])=0,NA(),SUM(Tbl_M3[[#This Row],[Subgroup 1]:[Subgroup 4]])),NA())</f>
        <v>#N/A</v>
      </c>
      <c r="G149" s="17" t="e" cm="1">
        <f t="array" ref="G149">MEDIAN(IF(ISNUMBER(Tbl_M3[Subgroup 1]),Tbl_M3[Subgroup 1]))</f>
        <v>#NUM!</v>
      </c>
    </row>
    <row r="150" spans="2:7" x14ac:dyDescent="0.25">
      <c r="B150" s="18"/>
      <c r="C150" s="18"/>
      <c r="D150" s="18"/>
      <c r="E150" s="18"/>
      <c r="F150" s="17" t="e">
        <f>IFERROR(IF(COUNTA(Tbl_M3[[#This Row],[Subgroup 1]:[Subgroup 4]])=0,NA(),SUM(Tbl_M3[[#This Row],[Subgroup 1]:[Subgroup 4]])),NA())</f>
        <v>#N/A</v>
      </c>
      <c r="G150" s="17" t="e" cm="1">
        <f t="array" ref="G150">MEDIAN(IF(ISNUMBER(Tbl_M3[Subgroup 1]),Tbl_M3[Subgroup 1]))</f>
        <v>#NUM!</v>
      </c>
    </row>
    <row r="151" spans="2:7" x14ac:dyDescent="0.25">
      <c r="B151" s="18"/>
      <c r="C151" s="18"/>
      <c r="D151" s="18"/>
      <c r="E151" s="18"/>
      <c r="F151" s="17" t="e">
        <f>IFERROR(IF(COUNTA(Tbl_M3[[#This Row],[Subgroup 1]:[Subgroup 4]])=0,NA(),SUM(Tbl_M3[[#This Row],[Subgroup 1]:[Subgroup 4]])),NA())</f>
        <v>#N/A</v>
      </c>
      <c r="G151" s="17" t="e" cm="1">
        <f t="array" ref="G151">MEDIAN(IF(ISNUMBER(Tbl_M3[Subgroup 1]),Tbl_M3[Subgroup 1]))</f>
        <v>#NUM!</v>
      </c>
    </row>
    <row r="152" spans="2:7" x14ac:dyDescent="0.25">
      <c r="B152" s="18"/>
      <c r="C152" s="18"/>
      <c r="D152" s="18"/>
      <c r="E152" s="18"/>
      <c r="F152" s="17" t="e">
        <f>IFERROR(IF(COUNTA(Tbl_M3[[#This Row],[Subgroup 1]:[Subgroup 4]])=0,NA(),SUM(Tbl_M3[[#This Row],[Subgroup 1]:[Subgroup 4]])),NA())</f>
        <v>#N/A</v>
      </c>
      <c r="G152" s="17" t="e" cm="1">
        <f t="array" ref="G152">MEDIAN(IF(ISNUMBER(Tbl_M3[Subgroup 1]),Tbl_M3[Subgroup 1]))</f>
        <v>#NUM!</v>
      </c>
    </row>
    <row r="153" spans="2:7" x14ac:dyDescent="0.25">
      <c r="B153" s="18"/>
      <c r="C153" s="18"/>
      <c r="D153" s="18"/>
      <c r="E153" s="18"/>
      <c r="F153" s="17" t="e">
        <f>IFERROR(IF(COUNTA(Tbl_M3[[#This Row],[Subgroup 1]:[Subgroup 4]])=0,NA(),SUM(Tbl_M3[[#This Row],[Subgroup 1]:[Subgroup 4]])),NA())</f>
        <v>#N/A</v>
      </c>
      <c r="G153" s="17" t="e" cm="1">
        <f t="array" ref="G153">MEDIAN(IF(ISNUMBER(Tbl_M3[Subgroup 1]),Tbl_M3[Subgroup 1]))</f>
        <v>#NUM!</v>
      </c>
    </row>
    <row r="154" spans="2:7" x14ac:dyDescent="0.25">
      <c r="B154" s="18"/>
      <c r="C154" s="18"/>
      <c r="D154" s="18"/>
      <c r="E154" s="18"/>
      <c r="F154" s="17" t="e">
        <f>IFERROR(IF(COUNTA(Tbl_M3[[#This Row],[Subgroup 1]:[Subgroup 4]])=0,NA(),SUM(Tbl_M3[[#This Row],[Subgroup 1]:[Subgroup 4]])),NA())</f>
        <v>#N/A</v>
      </c>
      <c r="G154" s="17" t="e" cm="1">
        <f t="array" ref="G154">MEDIAN(IF(ISNUMBER(Tbl_M3[Subgroup 1]),Tbl_M3[Subgroup 1]))</f>
        <v>#NUM!</v>
      </c>
    </row>
    <row r="155" spans="2:7" x14ac:dyDescent="0.25">
      <c r="B155" s="18"/>
      <c r="C155" s="18"/>
      <c r="D155" s="18"/>
      <c r="E155" s="18"/>
      <c r="F155" s="17" t="e">
        <f>IFERROR(IF(COUNTA(Tbl_M3[[#This Row],[Subgroup 1]:[Subgroup 4]])=0,NA(),SUM(Tbl_M3[[#This Row],[Subgroup 1]:[Subgroup 4]])),NA())</f>
        <v>#N/A</v>
      </c>
      <c r="G155" s="17" t="e" cm="1">
        <f t="array" ref="G155">MEDIAN(IF(ISNUMBER(Tbl_M3[Subgroup 1]),Tbl_M3[Subgroup 1]))</f>
        <v>#NUM!</v>
      </c>
    </row>
    <row r="156" spans="2:7" x14ac:dyDescent="0.25">
      <c r="B156" s="18"/>
      <c r="C156" s="18"/>
      <c r="D156" s="18"/>
      <c r="E156" s="18"/>
      <c r="F156" s="17" t="e">
        <f>IFERROR(IF(COUNTA(Tbl_M3[[#This Row],[Subgroup 1]:[Subgroup 4]])=0,NA(),SUM(Tbl_M3[[#This Row],[Subgroup 1]:[Subgroup 4]])),NA())</f>
        <v>#N/A</v>
      </c>
      <c r="G156" s="17" t="e" cm="1">
        <f t="array" ref="G156">MEDIAN(IF(ISNUMBER(Tbl_M3[Subgroup 1]),Tbl_M3[Subgroup 1]))</f>
        <v>#NUM!</v>
      </c>
    </row>
    <row r="157" spans="2:7" x14ac:dyDescent="0.25">
      <c r="B157" s="18"/>
      <c r="C157" s="18"/>
      <c r="D157" s="18"/>
      <c r="E157" s="18"/>
      <c r="F157" s="17" t="e">
        <f>IFERROR(IF(COUNTA(Tbl_M3[[#This Row],[Subgroup 1]:[Subgroup 4]])=0,NA(),SUM(Tbl_M3[[#This Row],[Subgroup 1]:[Subgroup 4]])),NA())</f>
        <v>#N/A</v>
      </c>
      <c r="G157" s="17" t="e" cm="1">
        <f t="array" ref="G157">MEDIAN(IF(ISNUMBER(Tbl_M3[Subgroup 1]),Tbl_M3[Subgroup 1]))</f>
        <v>#NUM!</v>
      </c>
    </row>
    <row r="158" spans="2:7" x14ac:dyDescent="0.25">
      <c r="B158" s="18"/>
      <c r="C158" s="18"/>
      <c r="D158" s="18"/>
      <c r="E158" s="18"/>
      <c r="F158" s="17" t="e">
        <f>IFERROR(IF(COUNTA(Tbl_M3[[#This Row],[Subgroup 1]:[Subgroup 4]])=0,NA(),SUM(Tbl_M3[[#This Row],[Subgroup 1]:[Subgroup 4]])),NA())</f>
        <v>#N/A</v>
      </c>
      <c r="G158" s="17" t="e" cm="1">
        <f t="array" ref="G158">MEDIAN(IF(ISNUMBER(Tbl_M3[Subgroup 1]),Tbl_M3[Subgroup 1]))</f>
        <v>#NUM!</v>
      </c>
    </row>
    <row r="159" spans="2:7" x14ac:dyDescent="0.25">
      <c r="B159" s="18"/>
      <c r="C159" s="18"/>
      <c r="D159" s="18"/>
      <c r="E159" s="18"/>
      <c r="F159" s="17" t="e">
        <f>IFERROR(IF(COUNTA(Tbl_M3[[#This Row],[Subgroup 1]:[Subgroup 4]])=0,NA(),SUM(Tbl_M3[[#This Row],[Subgroup 1]:[Subgroup 4]])),NA())</f>
        <v>#N/A</v>
      </c>
      <c r="G159" s="17" t="e" cm="1">
        <f t="array" ref="G159">MEDIAN(IF(ISNUMBER(Tbl_M3[Subgroup 1]),Tbl_M3[Subgroup 1]))</f>
        <v>#NUM!</v>
      </c>
    </row>
    <row r="160" spans="2:7" x14ac:dyDescent="0.25">
      <c r="B160" s="18"/>
      <c r="C160" s="18"/>
      <c r="D160" s="18"/>
      <c r="E160" s="18"/>
      <c r="F160" s="17" t="e">
        <f>IFERROR(IF(COUNTA(Tbl_M3[[#This Row],[Subgroup 1]:[Subgroup 4]])=0,NA(),SUM(Tbl_M3[[#This Row],[Subgroup 1]:[Subgroup 4]])),NA())</f>
        <v>#N/A</v>
      </c>
      <c r="G160" s="17" t="e" cm="1">
        <f t="array" ref="G160">MEDIAN(IF(ISNUMBER(Tbl_M3[Subgroup 1]),Tbl_M3[Subgroup 1]))</f>
        <v>#NUM!</v>
      </c>
    </row>
    <row r="161" spans="2:7" x14ac:dyDescent="0.25">
      <c r="B161" s="18"/>
      <c r="C161" s="18"/>
      <c r="D161" s="18"/>
      <c r="E161" s="18"/>
      <c r="F161" s="17" t="e">
        <f>IFERROR(IF(COUNTA(Tbl_M3[[#This Row],[Subgroup 1]:[Subgroup 4]])=0,NA(),SUM(Tbl_M3[[#This Row],[Subgroup 1]:[Subgroup 4]])),NA())</f>
        <v>#N/A</v>
      </c>
      <c r="G161" s="17" t="e" cm="1">
        <f t="array" ref="G161">MEDIAN(IF(ISNUMBER(Tbl_M3[Subgroup 1]),Tbl_M3[Subgroup 1]))</f>
        <v>#NUM!</v>
      </c>
    </row>
    <row r="162" spans="2:7" x14ac:dyDescent="0.25">
      <c r="B162" s="18"/>
      <c r="C162" s="18"/>
      <c r="D162" s="18"/>
      <c r="E162" s="18"/>
      <c r="F162" s="17" t="e">
        <f>IFERROR(IF(COUNTA(Tbl_M3[[#This Row],[Subgroup 1]:[Subgroup 4]])=0,NA(),SUM(Tbl_M3[[#This Row],[Subgroup 1]:[Subgroup 4]])),NA())</f>
        <v>#N/A</v>
      </c>
      <c r="G162" s="17" t="e" cm="1">
        <f t="array" ref="G162">MEDIAN(IF(ISNUMBER(Tbl_M3[Subgroup 1]),Tbl_M3[Subgroup 1]))</f>
        <v>#NUM!</v>
      </c>
    </row>
    <row r="163" spans="2:7" x14ac:dyDescent="0.25">
      <c r="B163" s="18"/>
      <c r="C163" s="18"/>
      <c r="D163" s="18"/>
      <c r="E163" s="18"/>
      <c r="F163" s="17" t="e">
        <f>IFERROR(IF(COUNTA(Tbl_M3[[#This Row],[Subgroup 1]:[Subgroup 4]])=0,NA(),SUM(Tbl_M3[[#This Row],[Subgroup 1]:[Subgroup 4]])),NA())</f>
        <v>#N/A</v>
      </c>
      <c r="G163" s="17" t="e" cm="1">
        <f t="array" ref="G163">MEDIAN(IF(ISNUMBER(Tbl_M3[Subgroup 1]),Tbl_M3[Subgroup 1]))</f>
        <v>#NUM!</v>
      </c>
    </row>
    <row r="164" spans="2:7" x14ac:dyDescent="0.25">
      <c r="B164" s="18"/>
      <c r="C164" s="18"/>
      <c r="D164" s="18"/>
      <c r="E164" s="18"/>
      <c r="F164" s="17" t="e">
        <f>IFERROR(IF(COUNTA(Tbl_M3[[#This Row],[Subgroup 1]:[Subgroup 4]])=0,NA(),SUM(Tbl_M3[[#This Row],[Subgroup 1]:[Subgroup 4]])),NA())</f>
        <v>#N/A</v>
      </c>
      <c r="G164" s="17" t="e" cm="1">
        <f t="array" ref="G164">MEDIAN(IF(ISNUMBER(Tbl_M3[Subgroup 1]),Tbl_M3[Subgroup 1]))</f>
        <v>#NUM!</v>
      </c>
    </row>
    <row r="165" spans="2:7" x14ac:dyDescent="0.25">
      <c r="B165" s="18"/>
      <c r="C165" s="18"/>
      <c r="D165" s="18"/>
      <c r="E165" s="18"/>
      <c r="F165" s="17" t="e">
        <f>IFERROR(IF(COUNTA(Tbl_M3[[#This Row],[Subgroup 1]:[Subgroup 4]])=0,NA(),SUM(Tbl_M3[[#This Row],[Subgroup 1]:[Subgroup 4]])),NA())</f>
        <v>#N/A</v>
      </c>
      <c r="G165" s="17" t="e" cm="1">
        <f t="array" ref="G165">MEDIAN(IF(ISNUMBER(Tbl_M3[Subgroup 1]),Tbl_M3[Subgroup 1]))</f>
        <v>#NUM!</v>
      </c>
    </row>
    <row r="166" spans="2:7" x14ac:dyDescent="0.25">
      <c r="B166" s="18"/>
      <c r="C166" s="18"/>
      <c r="D166" s="18"/>
      <c r="E166" s="18"/>
      <c r="F166" s="17" t="e">
        <f>IFERROR(IF(COUNTA(Tbl_M3[[#This Row],[Subgroup 1]:[Subgroup 4]])=0,NA(),SUM(Tbl_M3[[#This Row],[Subgroup 1]:[Subgroup 4]])),NA())</f>
        <v>#N/A</v>
      </c>
      <c r="G166" s="17" t="e" cm="1">
        <f t="array" ref="G166">MEDIAN(IF(ISNUMBER(Tbl_M3[Subgroup 1]),Tbl_M3[Subgroup 1]))</f>
        <v>#NUM!</v>
      </c>
    </row>
    <row r="167" spans="2:7" x14ac:dyDescent="0.25">
      <c r="B167" s="18"/>
      <c r="C167" s="18"/>
      <c r="D167" s="18"/>
      <c r="E167" s="18"/>
      <c r="F167" s="17" t="e">
        <f>IFERROR(IF(COUNTA(Tbl_M3[[#This Row],[Subgroup 1]:[Subgroup 4]])=0,NA(),SUM(Tbl_M3[[#This Row],[Subgroup 1]:[Subgroup 4]])),NA())</f>
        <v>#N/A</v>
      </c>
      <c r="G167" s="17" t="e" cm="1">
        <f t="array" ref="G167">MEDIAN(IF(ISNUMBER(Tbl_M3[Subgroup 1]),Tbl_M3[Subgroup 1]))</f>
        <v>#NUM!</v>
      </c>
    </row>
    <row r="168" spans="2:7" x14ac:dyDescent="0.25">
      <c r="B168" s="18"/>
      <c r="C168" s="18"/>
      <c r="D168" s="18"/>
      <c r="E168" s="18"/>
      <c r="F168" s="17" t="e">
        <f>IFERROR(IF(COUNTA(Tbl_M3[[#This Row],[Subgroup 1]:[Subgroup 4]])=0,NA(),SUM(Tbl_M3[[#This Row],[Subgroup 1]:[Subgroup 4]])),NA())</f>
        <v>#N/A</v>
      </c>
      <c r="G168" s="17" t="e" cm="1">
        <f t="array" ref="G168">MEDIAN(IF(ISNUMBER(Tbl_M3[Subgroup 1]),Tbl_M3[Subgroup 1]))</f>
        <v>#NUM!</v>
      </c>
    </row>
    <row r="169" spans="2:7" x14ac:dyDescent="0.25">
      <c r="B169" s="18"/>
      <c r="C169" s="18"/>
      <c r="D169" s="18"/>
      <c r="E169" s="18"/>
      <c r="F169" s="17" t="e">
        <f>IFERROR(IF(COUNTA(Tbl_M3[[#This Row],[Subgroup 1]:[Subgroup 4]])=0,NA(),SUM(Tbl_M3[[#This Row],[Subgroup 1]:[Subgroup 4]])),NA())</f>
        <v>#N/A</v>
      </c>
      <c r="G169" s="17" t="e" cm="1">
        <f t="array" ref="G169">MEDIAN(IF(ISNUMBER(Tbl_M3[Subgroup 1]),Tbl_M3[Subgroup 1]))</f>
        <v>#NUM!</v>
      </c>
    </row>
    <row r="170" spans="2:7" x14ac:dyDescent="0.25">
      <c r="B170" s="18"/>
      <c r="C170" s="18"/>
      <c r="D170" s="18"/>
      <c r="E170" s="18"/>
      <c r="F170" s="17" t="e">
        <f>IFERROR(IF(COUNTA(Tbl_M3[[#This Row],[Subgroup 1]:[Subgroup 4]])=0,NA(),SUM(Tbl_M3[[#This Row],[Subgroup 1]:[Subgroup 4]])),NA())</f>
        <v>#N/A</v>
      </c>
      <c r="G170" s="17" t="e" cm="1">
        <f t="array" ref="G170">MEDIAN(IF(ISNUMBER(Tbl_M3[Subgroup 1]),Tbl_M3[Subgroup 1]))</f>
        <v>#NUM!</v>
      </c>
    </row>
    <row r="171" spans="2:7" x14ac:dyDescent="0.25">
      <c r="B171" s="18"/>
      <c r="C171" s="18"/>
      <c r="D171" s="18"/>
      <c r="E171" s="18"/>
      <c r="F171" s="17" t="e">
        <f>IFERROR(IF(COUNTA(Tbl_M3[[#This Row],[Subgroup 1]:[Subgroup 4]])=0,NA(),SUM(Tbl_M3[[#This Row],[Subgroup 1]:[Subgroup 4]])),NA())</f>
        <v>#N/A</v>
      </c>
      <c r="G171" s="17" t="e" cm="1">
        <f t="array" ref="G171">MEDIAN(IF(ISNUMBER(Tbl_M3[Subgroup 1]),Tbl_M3[Subgroup 1]))</f>
        <v>#NUM!</v>
      </c>
    </row>
    <row r="172" spans="2:7" x14ac:dyDescent="0.25">
      <c r="B172" s="18"/>
      <c r="C172" s="18"/>
      <c r="D172" s="18"/>
      <c r="E172" s="18"/>
      <c r="F172" s="17" t="e">
        <f>IFERROR(IF(COUNTA(Tbl_M3[[#This Row],[Subgroup 1]:[Subgroup 4]])=0,NA(),SUM(Tbl_M3[[#This Row],[Subgroup 1]:[Subgroup 4]])),NA())</f>
        <v>#N/A</v>
      </c>
      <c r="G172" s="17" t="e" cm="1">
        <f t="array" ref="G172">MEDIAN(IF(ISNUMBER(Tbl_M3[Subgroup 1]),Tbl_M3[Subgroup 1]))</f>
        <v>#NUM!</v>
      </c>
    </row>
    <row r="173" spans="2:7" x14ac:dyDescent="0.25">
      <c r="B173" s="18"/>
      <c r="C173" s="18"/>
      <c r="D173" s="18"/>
      <c r="E173" s="18"/>
      <c r="F173" s="17" t="e">
        <f>IFERROR(IF(COUNTA(Tbl_M3[[#This Row],[Subgroup 1]:[Subgroup 4]])=0,NA(),SUM(Tbl_M3[[#This Row],[Subgroup 1]:[Subgroup 4]])),NA())</f>
        <v>#N/A</v>
      </c>
      <c r="G173" s="17" t="e" cm="1">
        <f t="array" ref="G173">MEDIAN(IF(ISNUMBER(Tbl_M3[Subgroup 1]),Tbl_M3[Subgroup 1]))</f>
        <v>#NUM!</v>
      </c>
    </row>
    <row r="174" spans="2:7" x14ac:dyDescent="0.25">
      <c r="B174" s="18"/>
      <c r="C174" s="18"/>
      <c r="D174" s="18"/>
      <c r="E174" s="18"/>
      <c r="F174" s="17" t="e">
        <f>IFERROR(IF(COUNTA(Tbl_M3[[#This Row],[Subgroup 1]:[Subgroup 4]])=0,NA(),SUM(Tbl_M3[[#This Row],[Subgroup 1]:[Subgroup 4]])),NA())</f>
        <v>#N/A</v>
      </c>
      <c r="G174" s="17" t="e" cm="1">
        <f t="array" ref="G174">MEDIAN(IF(ISNUMBER(Tbl_M3[Subgroup 1]),Tbl_M3[Subgroup 1]))</f>
        <v>#NUM!</v>
      </c>
    </row>
    <row r="175" spans="2:7" x14ac:dyDescent="0.25">
      <c r="B175" s="18"/>
      <c r="C175" s="18"/>
      <c r="D175" s="18"/>
      <c r="E175" s="18"/>
      <c r="F175" s="17" t="e">
        <f>IFERROR(IF(COUNTA(Tbl_M3[[#This Row],[Subgroup 1]:[Subgroup 4]])=0,NA(),SUM(Tbl_M3[[#This Row],[Subgroup 1]:[Subgroup 4]])),NA())</f>
        <v>#N/A</v>
      </c>
      <c r="G175" s="17" t="e" cm="1">
        <f t="array" ref="G175">MEDIAN(IF(ISNUMBER(Tbl_M3[Subgroup 1]),Tbl_M3[Subgroup 1]))</f>
        <v>#NUM!</v>
      </c>
    </row>
    <row r="176" spans="2:7" x14ac:dyDescent="0.25">
      <c r="B176" s="18"/>
      <c r="C176" s="18"/>
      <c r="D176" s="18"/>
      <c r="E176" s="18"/>
      <c r="F176" s="17" t="e">
        <f>IFERROR(IF(COUNTA(Tbl_M3[[#This Row],[Subgroup 1]:[Subgroup 4]])=0,NA(),SUM(Tbl_M3[[#This Row],[Subgroup 1]:[Subgroup 4]])),NA())</f>
        <v>#N/A</v>
      </c>
      <c r="G176" s="17" t="e" cm="1">
        <f t="array" ref="G176">MEDIAN(IF(ISNUMBER(Tbl_M3[Subgroup 1]),Tbl_M3[Subgroup 1]))</f>
        <v>#NUM!</v>
      </c>
    </row>
    <row r="177" spans="2:7" x14ac:dyDescent="0.25">
      <c r="B177" s="18"/>
      <c r="C177" s="18"/>
      <c r="D177" s="18"/>
      <c r="E177" s="18"/>
      <c r="F177" s="17" t="e">
        <f>IFERROR(IF(COUNTA(Tbl_M3[[#This Row],[Subgroup 1]:[Subgroup 4]])=0,NA(),SUM(Tbl_M3[[#This Row],[Subgroup 1]:[Subgroup 4]])),NA())</f>
        <v>#N/A</v>
      </c>
      <c r="G177" s="17" t="e" cm="1">
        <f t="array" ref="G177">MEDIAN(IF(ISNUMBER(Tbl_M3[Subgroup 1]),Tbl_M3[Subgroup 1]))</f>
        <v>#NUM!</v>
      </c>
    </row>
    <row r="178" spans="2:7" x14ac:dyDescent="0.25">
      <c r="B178" s="18"/>
      <c r="C178" s="18"/>
      <c r="D178" s="18"/>
      <c r="E178" s="18"/>
      <c r="F178" s="17" t="e">
        <f>IFERROR(IF(COUNTA(Tbl_M3[[#This Row],[Subgroup 1]:[Subgroup 4]])=0,NA(),SUM(Tbl_M3[[#This Row],[Subgroup 1]:[Subgroup 4]])),NA())</f>
        <v>#N/A</v>
      </c>
      <c r="G178" s="17" t="e" cm="1">
        <f t="array" ref="G178">MEDIAN(IF(ISNUMBER(Tbl_M3[Subgroup 1]),Tbl_M3[Subgroup 1]))</f>
        <v>#NUM!</v>
      </c>
    </row>
    <row r="179" spans="2:7" x14ac:dyDescent="0.25">
      <c r="B179" s="18"/>
      <c r="C179" s="18"/>
      <c r="D179" s="18"/>
      <c r="E179" s="18"/>
      <c r="F179" s="17" t="e">
        <f>IFERROR(IF(COUNTA(Tbl_M3[[#This Row],[Subgroup 1]:[Subgroup 4]])=0,NA(),SUM(Tbl_M3[[#This Row],[Subgroup 1]:[Subgroup 4]])),NA())</f>
        <v>#N/A</v>
      </c>
      <c r="G179" s="17" t="e" cm="1">
        <f t="array" ref="G179">MEDIAN(IF(ISNUMBER(Tbl_M3[Subgroup 1]),Tbl_M3[Subgroup 1]))</f>
        <v>#NUM!</v>
      </c>
    </row>
    <row r="180" spans="2:7" x14ac:dyDescent="0.25">
      <c r="B180" s="18"/>
      <c r="C180" s="18"/>
      <c r="D180" s="18"/>
      <c r="E180" s="18"/>
      <c r="F180" s="17" t="e">
        <f>IFERROR(IF(COUNTA(Tbl_M3[[#This Row],[Subgroup 1]:[Subgroup 4]])=0,NA(),SUM(Tbl_M3[[#This Row],[Subgroup 1]:[Subgroup 4]])),NA())</f>
        <v>#N/A</v>
      </c>
      <c r="G180" s="17" t="e" cm="1">
        <f t="array" ref="G180">MEDIAN(IF(ISNUMBER(Tbl_M3[Subgroup 1]),Tbl_M3[Subgroup 1]))</f>
        <v>#NUM!</v>
      </c>
    </row>
    <row r="181" spans="2:7" x14ac:dyDescent="0.25">
      <c r="B181" s="18"/>
      <c r="C181" s="18"/>
      <c r="D181" s="18"/>
      <c r="E181" s="18"/>
      <c r="F181" s="17" t="e">
        <f>IFERROR(IF(COUNTA(Tbl_M3[[#This Row],[Subgroup 1]:[Subgroup 4]])=0,NA(),SUM(Tbl_M3[[#This Row],[Subgroup 1]:[Subgroup 4]])),NA())</f>
        <v>#N/A</v>
      </c>
      <c r="G181" s="17" t="e" cm="1">
        <f t="array" ref="G181">MEDIAN(IF(ISNUMBER(Tbl_M3[Subgroup 1]),Tbl_M3[Subgroup 1]))</f>
        <v>#NUM!</v>
      </c>
    </row>
    <row r="182" spans="2:7" x14ac:dyDescent="0.25">
      <c r="B182" s="18"/>
      <c r="C182" s="18"/>
      <c r="D182" s="18"/>
      <c r="E182" s="18"/>
      <c r="F182" s="17" t="e">
        <f>IFERROR(IF(COUNTA(Tbl_M3[[#This Row],[Subgroup 1]:[Subgroup 4]])=0,NA(),SUM(Tbl_M3[[#This Row],[Subgroup 1]:[Subgroup 4]])),NA())</f>
        <v>#N/A</v>
      </c>
      <c r="G182" s="17" t="e" cm="1">
        <f t="array" ref="G182">MEDIAN(IF(ISNUMBER(Tbl_M3[Subgroup 1]),Tbl_M3[Subgroup 1]))</f>
        <v>#NUM!</v>
      </c>
    </row>
    <row r="183" spans="2:7" x14ac:dyDescent="0.25">
      <c r="B183" s="18"/>
      <c r="C183" s="18"/>
      <c r="D183" s="18"/>
      <c r="E183" s="18"/>
      <c r="F183" s="17" t="e">
        <f>IFERROR(IF(COUNTA(Tbl_M3[[#This Row],[Subgroup 1]:[Subgroup 4]])=0,NA(),SUM(Tbl_M3[[#This Row],[Subgroup 1]:[Subgroup 4]])),NA())</f>
        <v>#N/A</v>
      </c>
      <c r="G183" s="17" t="e" cm="1">
        <f t="array" ref="G183">MEDIAN(IF(ISNUMBER(Tbl_M3[Subgroup 1]),Tbl_M3[Subgroup 1]))</f>
        <v>#NUM!</v>
      </c>
    </row>
    <row r="184" spans="2:7" x14ac:dyDescent="0.25">
      <c r="B184" s="18"/>
      <c r="C184" s="18"/>
      <c r="D184" s="18"/>
      <c r="E184" s="18"/>
      <c r="F184" s="17" t="e">
        <f>IFERROR(IF(COUNTA(Tbl_M3[[#This Row],[Subgroup 1]:[Subgroup 4]])=0,NA(),SUM(Tbl_M3[[#This Row],[Subgroup 1]:[Subgroup 4]])),NA())</f>
        <v>#N/A</v>
      </c>
      <c r="G184" s="17" t="e" cm="1">
        <f t="array" ref="G184">MEDIAN(IF(ISNUMBER(Tbl_M3[Subgroup 1]),Tbl_M3[Subgroup 1]))</f>
        <v>#NUM!</v>
      </c>
    </row>
    <row r="185" spans="2:7" x14ac:dyDescent="0.25">
      <c r="B185" s="18"/>
      <c r="C185" s="18"/>
      <c r="D185" s="18"/>
      <c r="E185" s="18"/>
      <c r="F185" s="17" t="e">
        <f>IFERROR(IF(COUNTA(Tbl_M3[[#This Row],[Subgroup 1]:[Subgroup 4]])=0,NA(),SUM(Tbl_M3[[#This Row],[Subgroup 1]:[Subgroup 4]])),NA())</f>
        <v>#N/A</v>
      </c>
      <c r="G185" s="17" t="e" cm="1">
        <f t="array" ref="G185">MEDIAN(IF(ISNUMBER(Tbl_M3[Subgroup 1]),Tbl_M3[Subgroup 1]))</f>
        <v>#NUM!</v>
      </c>
    </row>
    <row r="186" spans="2:7" x14ac:dyDescent="0.25">
      <c r="B186" s="18"/>
      <c r="C186" s="18"/>
      <c r="D186" s="18"/>
      <c r="E186" s="18"/>
      <c r="F186" s="17" t="e">
        <f>IFERROR(IF(COUNTA(Tbl_M3[[#This Row],[Subgroup 1]:[Subgroup 4]])=0,NA(),SUM(Tbl_M3[[#This Row],[Subgroup 1]:[Subgroup 4]])),NA())</f>
        <v>#N/A</v>
      </c>
      <c r="G186" s="17" t="e" cm="1">
        <f t="array" ref="G186">MEDIAN(IF(ISNUMBER(Tbl_M3[Subgroup 1]),Tbl_M3[Subgroup 1]))</f>
        <v>#NUM!</v>
      </c>
    </row>
    <row r="187" spans="2:7" x14ac:dyDescent="0.25">
      <c r="B187" s="18"/>
      <c r="C187" s="18"/>
      <c r="D187" s="18"/>
      <c r="E187" s="18"/>
      <c r="F187" s="17" t="e">
        <f>IFERROR(IF(COUNTA(Tbl_M3[[#This Row],[Subgroup 1]:[Subgroup 4]])=0,NA(),SUM(Tbl_M3[[#This Row],[Subgroup 1]:[Subgroup 4]])),NA())</f>
        <v>#N/A</v>
      </c>
      <c r="G187" s="17" t="e" cm="1">
        <f t="array" ref="G187">MEDIAN(IF(ISNUMBER(Tbl_M3[Subgroup 1]),Tbl_M3[Subgroup 1]))</f>
        <v>#NUM!</v>
      </c>
    </row>
    <row r="188" spans="2:7" x14ac:dyDescent="0.25">
      <c r="B188" s="18"/>
      <c r="C188" s="18"/>
      <c r="D188" s="18"/>
      <c r="E188" s="18"/>
      <c r="F188" s="17" t="e">
        <f>IFERROR(IF(COUNTA(Tbl_M3[[#This Row],[Subgroup 1]:[Subgroup 4]])=0,NA(),SUM(Tbl_M3[[#This Row],[Subgroup 1]:[Subgroup 4]])),NA())</f>
        <v>#N/A</v>
      </c>
      <c r="G188" s="17" t="e" cm="1">
        <f t="array" ref="G188">MEDIAN(IF(ISNUMBER(Tbl_M3[Subgroup 1]),Tbl_M3[Subgroup 1]))</f>
        <v>#NUM!</v>
      </c>
    </row>
    <row r="189" spans="2:7" x14ac:dyDescent="0.25">
      <c r="B189" s="18"/>
      <c r="C189" s="18"/>
      <c r="D189" s="18"/>
      <c r="E189" s="18"/>
      <c r="F189" s="17" t="e">
        <f>IFERROR(IF(COUNTA(Tbl_M3[[#This Row],[Subgroup 1]:[Subgroup 4]])=0,NA(),SUM(Tbl_M3[[#This Row],[Subgroup 1]:[Subgroup 4]])),NA())</f>
        <v>#N/A</v>
      </c>
      <c r="G189" s="17" t="e" cm="1">
        <f t="array" ref="G189">MEDIAN(IF(ISNUMBER(Tbl_M3[Subgroup 1]),Tbl_M3[Subgroup 1]))</f>
        <v>#NUM!</v>
      </c>
    </row>
    <row r="190" spans="2:7" x14ac:dyDescent="0.25">
      <c r="B190" s="18"/>
      <c r="C190" s="18"/>
      <c r="D190" s="18"/>
      <c r="E190" s="18"/>
      <c r="F190" s="17" t="e">
        <f>IFERROR(IF(COUNTA(Tbl_M3[[#This Row],[Subgroup 1]:[Subgroup 4]])=0,NA(),SUM(Tbl_M3[[#This Row],[Subgroup 1]:[Subgroup 4]])),NA())</f>
        <v>#N/A</v>
      </c>
      <c r="G190" s="17" t="e" cm="1">
        <f t="array" ref="G190">MEDIAN(IF(ISNUMBER(Tbl_M3[Subgroup 1]),Tbl_M3[Subgroup 1]))</f>
        <v>#NUM!</v>
      </c>
    </row>
    <row r="191" spans="2:7" x14ac:dyDescent="0.25">
      <c r="B191" s="18"/>
      <c r="C191" s="18"/>
      <c r="D191" s="18"/>
      <c r="E191" s="18"/>
      <c r="F191" s="17" t="e">
        <f>IFERROR(IF(COUNTA(Tbl_M3[[#This Row],[Subgroup 1]:[Subgroup 4]])=0,NA(),SUM(Tbl_M3[[#This Row],[Subgroup 1]:[Subgroup 4]])),NA())</f>
        <v>#N/A</v>
      </c>
      <c r="G191" s="17" t="e" cm="1">
        <f t="array" ref="G191">MEDIAN(IF(ISNUMBER(Tbl_M3[Subgroup 1]),Tbl_M3[Subgroup 1]))</f>
        <v>#NUM!</v>
      </c>
    </row>
    <row r="192" spans="2:7" x14ac:dyDescent="0.25">
      <c r="B192" s="18"/>
      <c r="C192" s="18"/>
      <c r="D192" s="18"/>
      <c r="E192" s="18"/>
      <c r="F192" s="17" t="e">
        <f>IFERROR(IF(COUNTA(Tbl_M3[[#This Row],[Subgroup 1]:[Subgroup 4]])=0,NA(),SUM(Tbl_M3[[#This Row],[Subgroup 1]:[Subgroup 4]])),NA())</f>
        <v>#N/A</v>
      </c>
      <c r="G192" s="17" t="e" cm="1">
        <f t="array" ref="G192">MEDIAN(IF(ISNUMBER(Tbl_M3[Subgroup 1]),Tbl_M3[Subgroup 1]))</f>
        <v>#NUM!</v>
      </c>
    </row>
    <row r="193" spans="2:7" x14ac:dyDescent="0.25">
      <c r="B193" s="18"/>
      <c r="C193" s="18"/>
      <c r="D193" s="18"/>
      <c r="E193" s="18"/>
      <c r="F193" s="17" t="e">
        <f>IFERROR(IF(COUNTA(Tbl_M3[[#This Row],[Subgroup 1]:[Subgroup 4]])=0,NA(),SUM(Tbl_M3[[#This Row],[Subgroup 1]:[Subgroup 4]])),NA())</f>
        <v>#N/A</v>
      </c>
      <c r="G193" s="17" t="e" cm="1">
        <f t="array" ref="G193">MEDIAN(IF(ISNUMBER(Tbl_M3[Subgroup 1]),Tbl_M3[Subgroup 1]))</f>
        <v>#NUM!</v>
      </c>
    </row>
    <row r="194" spans="2:7" x14ac:dyDescent="0.25">
      <c r="B194" s="18"/>
      <c r="C194" s="18"/>
      <c r="D194" s="18"/>
      <c r="E194" s="18"/>
      <c r="F194" s="17" t="e">
        <f>IFERROR(IF(COUNTA(Tbl_M3[[#This Row],[Subgroup 1]:[Subgroup 4]])=0,NA(),SUM(Tbl_M3[[#This Row],[Subgroup 1]:[Subgroup 4]])),NA())</f>
        <v>#N/A</v>
      </c>
      <c r="G194" s="17" t="e" cm="1">
        <f t="array" ref="G194">MEDIAN(IF(ISNUMBER(Tbl_M3[Subgroup 1]),Tbl_M3[Subgroup 1]))</f>
        <v>#NUM!</v>
      </c>
    </row>
    <row r="195" spans="2:7" x14ac:dyDescent="0.25">
      <c r="B195" s="18"/>
      <c r="C195" s="18"/>
      <c r="D195" s="18"/>
      <c r="E195" s="18"/>
      <c r="F195" s="17" t="e">
        <f>IFERROR(IF(COUNTA(Tbl_M3[[#This Row],[Subgroup 1]:[Subgroup 4]])=0,NA(),SUM(Tbl_M3[[#This Row],[Subgroup 1]:[Subgroup 4]])),NA())</f>
        <v>#N/A</v>
      </c>
      <c r="G195" s="17" t="e" cm="1">
        <f t="array" ref="G195">MEDIAN(IF(ISNUMBER(Tbl_M3[Subgroup 1]),Tbl_M3[Subgroup 1]))</f>
        <v>#NUM!</v>
      </c>
    </row>
    <row r="196" spans="2:7" x14ac:dyDescent="0.25">
      <c r="B196" s="18"/>
      <c r="C196" s="18"/>
      <c r="D196" s="18"/>
      <c r="E196" s="18"/>
      <c r="F196" s="17" t="e">
        <f>IFERROR(IF(COUNTA(Tbl_M3[[#This Row],[Subgroup 1]:[Subgroup 4]])=0,NA(),SUM(Tbl_M3[[#This Row],[Subgroup 1]:[Subgroup 4]])),NA())</f>
        <v>#N/A</v>
      </c>
      <c r="G196" s="17" t="e" cm="1">
        <f t="array" ref="G196">MEDIAN(IF(ISNUMBER(Tbl_M3[Subgroup 1]),Tbl_M3[Subgroup 1]))</f>
        <v>#NUM!</v>
      </c>
    </row>
    <row r="197" spans="2:7" x14ac:dyDescent="0.25">
      <c r="B197" s="18"/>
      <c r="C197" s="18"/>
      <c r="D197" s="18"/>
      <c r="E197" s="18"/>
      <c r="F197" s="17" t="e">
        <f>IFERROR(IF(COUNTA(Tbl_M3[[#This Row],[Subgroup 1]:[Subgroup 4]])=0,NA(),SUM(Tbl_M3[[#This Row],[Subgroup 1]:[Subgroup 4]])),NA())</f>
        <v>#N/A</v>
      </c>
      <c r="G197" s="17" t="e" cm="1">
        <f t="array" ref="G197">MEDIAN(IF(ISNUMBER(Tbl_M3[Subgroup 1]),Tbl_M3[Subgroup 1]))</f>
        <v>#NUM!</v>
      </c>
    </row>
    <row r="198" spans="2:7" x14ac:dyDescent="0.25">
      <c r="B198" s="18"/>
      <c r="C198" s="18"/>
      <c r="D198" s="18"/>
      <c r="E198" s="18"/>
      <c r="F198" s="17" t="e">
        <f>IFERROR(IF(COUNTA(Tbl_M3[[#This Row],[Subgroup 1]:[Subgroup 4]])=0,NA(),SUM(Tbl_M3[[#This Row],[Subgroup 1]:[Subgroup 4]])),NA())</f>
        <v>#N/A</v>
      </c>
      <c r="G198" s="17" t="e" cm="1">
        <f t="array" ref="G198">MEDIAN(IF(ISNUMBER(Tbl_M3[Subgroup 1]),Tbl_M3[Subgroup 1]))</f>
        <v>#NUM!</v>
      </c>
    </row>
    <row r="199" spans="2:7" x14ac:dyDescent="0.25">
      <c r="B199" s="18"/>
      <c r="C199" s="18"/>
      <c r="D199" s="18"/>
      <c r="E199" s="18"/>
      <c r="F199" s="17" t="e">
        <f>IFERROR(IF(COUNTA(Tbl_M3[[#This Row],[Subgroup 1]:[Subgroup 4]])=0,NA(),SUM(Tbl_M3[[#This Row],[Subgroup 1]:[Subgroup 4]])),NA())</f>
        <v>#N/A</v>
      </c>
      <c r="G199" s="17" t="e" cm="1">
        <f t="array" ref="G199">MEDIAN(IF(ISNUMBER(Tbl_M3[Subgroup 1]),Tbl_M3[Subgroup 1]))</f>
        <v>#NUM!</v>
      </c>
    </row>
    <row r="200" spans="2:7" x14ac:dyDescent="0.25">
      <c r="B200" s="18"/>
      <c r="C200" s="18"/>
      <c r="D200" s="18"/>
      <c r="E200" s="18"/>
      <c r="F200" s="17" t="e">
        <f>IFERROR(IF(COUNTA(Tbl_M3[[#This Row],[Subgroup 1]:[Subgroup 4]])=0,NA(),SUM(Tbl_M3[[#This Row],[Subgroup 1]:[Subgroup 4]])),NA())</f>
        <v>#N/A</v>
      </c>
      <c r="G200" s="17" t="e" cm="1">
        <f t="array" ref="G200">MEDIAN(IF(ISNUMBER(Tbl_M3[Subgroup 1]),Tbl_M3[Subgroup 1]))</f>
        <v>#NUM!</v>
      </c>
    </row>
    <row r="201" spans="2:7" x14ac:dyDescent="0.25">
      <c r="B201" s="18"/>
      <c r="C201" s="18"/>
      <c r="D201" s="18"/>
      <c r="E201" s="18"/>
      <c r="F201" s="17" t="e">
        <f>IFERROR(IF(COUNTA(Tbl_M3[[#This Row],[Subgroup 1]:[Subgroup 4]])=0,NA(),SUM(Tbl_M3[[#This Row],[Subgroup 1]:[Subgroup 4]])),NA())</f>
        <v>#N/A</v>
      </c>
      <c r="G201" s="17" t="e" cm="1">
        <f t="array" ref="G201">MEDIAN(IF(ISNUMBER(Tbl_M3[Subgroup 1]),Tbl_M3[Subgroup 1]))</f>
        <v>#NUM!</v>
      </c>
    </row>
    <row r="202" spans="2:7" x14ac:dyDescent="0.25">
      <c r="B202" s="18"/>
      <c r="C202" s="18"/>
      <c r="D202" s="18"/>
      <c r="E202" s="18"/>
      <c r="F202" s="17" t="e">
        <f>IFERROR(IF(COUNTA(Tbl_M3[[#This Row],[Subgroup 1]:[Subgroup 4]])=0,NA(),SUM(Tbl_M3[[#This Row],[Subgroup 1]:[Subgroup 4]])),NA())</f>
        <v>#N/A</v>
      </c>
      <c r="G202" s="17" t="e" cm="1">
        <f t="array" ref="G202">MEDIAN(IF(ISNUMBER(Tbl_M3[Subgroup 1]),Tbl_M3[Subgroup 1]))</f>
        <v>#NUM!</v>
      </c>
    </row>
    <row r="203" spans="2:7" x14ac:dyDescent="0.25">
      <c r="B203" s="18"/>
      <c r="C203" s="18"/>
      <c r="D203" s="18"/>
      <c r="E203" s="18"/>
      <c r="F203" s="17" t="e">
        <f>IFERROR(IF(COUNTA(Tbl_M3[[#This Row],[Subgroup 1]:[Subgroup 4]])=0,NA(),SUM(Tbl_M3[[#This Row],[Subgroup 1]:[Subgroup 4]])),NA())</f>
        <v>#N/A</v>
      </c>
      <c r="G203" s="17" t="e" cm="1">
        <f t="array" ref="G203">MEDIAN(IF(ISNUMBER(Tbl_M3[Subgroup 1]),Tbl_M3[Subgroup 1]))</f>
        <v>#NUM!</v>
      </c>
    </row>
    <row r="204" spans="2:7" x14ac:dyDescent="0.25">
      <c r="B204" s="18"/>
      <c r="C204" s="18"/>
      <c r="D204" s="18"/>
      <c r="E204" s="18"/>
      <c r="F204" s="17" t="e">
        <f>IFERROR(IF(COUNTA(Tbl_M3[[#This Row],[Subgroup 1]:[Subgroup 4]])=0,NA(),SUM(Tbl_M3[[#This Row],[Subgroup 1]:[Subgroup 4]])),NA())</f>
        <v>#N/A</v>
      </c>
      <c r="G204" s="17" t="e" cm="1">
        <f t="array" ref="G204">MEDIAN(IF(ISNUMBER(Tbl_M3[Subgroup 1]),Tbl_M3[Subgroup 1]))</f>
        <v>#NUM!</v>
      </c>
    </row>
    <row r="205" spans="2:7" x14ac:dyDescent="0.25">
      <c r="B205" s="18"/>
      <c r="C205" s="18"/>
      <c r="D205" s="18"/>
      <c r="E205" s="18"/>
      <c r="F205" s="17" t="e">
        <f>IFERROR(IF(COUNTA(Tbl_M3[[#This Row],[Subgroup 1]:[Subgroup 4]])=0,NA(),SUM(Tbl_M3[[#This Row],[Subgroup 1]:[Subgroup 4]])),NA())</f>
        <v>#N/A</v>
      </c>
      <c r="G205" s="17" t="e" cm="1">
        <f t="array" ref="G205">MEDIAN(IF(ISNUMBER(Tbl_M3[Subgroup 1]),Tbl_M3[Subgroup 1]))</f>
        <v>#NUM!</v>
      </c>
    </row>
    <row r="206" spans="2:7" x14ac:dyDescent="0.25">
      <c r="B206" s="18"/>
      <c r="C206" s="18"/>
      <c r="D206" s="18"/>
      <c r="E206" s="18"/>
      <c r="F206" s="17" t="e">
        <f>IFERROR(IF(COUNTA(Tbl_M3[[#This Row],[Subgroup 1]:[Subgroup 4]])=0,NA(),SUM(Tbl_M3[[#This Row],[Subgroup 1]:[Subgroup 4]])),NA())</f>
        <v>#N/A</v>
      </c>
      <c r="G206" s="17" t="e" cm="1">
        <f t="array" ref="G206">MEDIAN(IF(ISNUMBER(Tbl_M3[Subgroup 1]),Tbl_M3[Subgroup 1]))</f>
        <v>#NUM!</v>
      </c>
    </row>
    <row r="207" spans="2:7" x14ac:dyDescent="0.25">
      <c r="B207" s="18"/>
      <c r="C207" s="18"/>
      <c r="D207" s="18"/>
      <c r="E207" s="18"/>
      <c r="F207" s="17" t="e">
        <f>IFERROR(IF(COUNTA(Tbl_M3[[#This Row],[Subgroup 1]:[Subgroup 4]])=0,NA(),SUM(Tbl_M3[[#This Row],[Subgroup 1]:[Subgroup 4]])),NA())</f>
        <v>#N/A</v>
      </c>
      <c r="G207" s="17" t="e" cm="1">
        <f t="array" ref="G207">MEDIAN(IF(ISNUMBER(Tbl_M3[Subgroup 1]),Tbl_M3[Subgroup 1]))</f>
        <v>#NUM!</v>
      </c>
    </row>
    <row r="208" spans="2:7" x14ac:dyDescent="0.25">
      <c r="B208" s="18"/>
      <c r="C208" s="18"/>
      <c r="D208" s="18"/>
      <c r="E208" s="18"/>
      <c r="F208" s="17" t="e">
        <f>IFERROR(IF(COUNTA(Tbl_M3[[#This Row],[Subgroup 1]:[Subgroup 4]])=0,NA(),SUM(Tbl_M3[[#This Row],[Subgroup 1]:[Subgroup 4]])),NA())</f>
        <v>#N/A</v>
      </c>
      <c r="G208" s="17" t="e" cm="1">
        <f t="array" ref="G208">MEDIAN(IF(ISNUMBER(Tbl_M3[Subgroup 1]),Tbl_M3[Subgroup 1]))</f>
        <v>#NUM!</v>
      </c>
    </row>
    <row r="209" spans="2:7" x14ac:dyDescent="0.25">
      <c r="B209" s="18"/>
      <c r="C209" s="18"/>
      <c r="D209" s="18"/>
      <c r="E209" s="18"/>
      <c r="F209" s="17" t="e">
        <f>IFERROR(IF(COUNTA(Tbl_M3[[#This Row],[Subgroup 1]:[Subgroup 4]])=0,NA(),SUM(Tbl_M3[[#This Row],[Subgroup 1]:[Subgroup 4]])),NA())</f>
        <v>#N/A</v>
      </c>
      <c r="G209" s="17" t="e" cm="1">
        <f t="array" ref="G209">MEDIAN(IF(ISNUMBER(Tbl_M3[Subgroup 1]),Tbl_M3[Subgroup 1]))</f>
        <v>#NUM!</v>
      </c>
    </row>
    <row r="210" spans="2:7" x14ac:dyDescent="0.25">
      <c r="B210" s="18"/>
      <c r="C210" s="18"/>
      <c r="D210" s="18"/>
      <c r="E210" s="18"/>
      <c r="F210" s="17" t="e">
        <f>IFERROR(IF(COUNTA(Tbl_M3[[#This Row],[Subgroup 1]:[Subgroup 4]])=0,NA(),SUM(Tbl_M3[[#This Row],[Subgroup 1]:[Subgroup 4]])),NA())</f>
        <v>#N/A</v>
      </c>
      <c r="G210" s="17" t="e" cm="1">
        <f t="array" ref="G210">MEDIAN(IF(ISNUMBER(Tbl_M3[Subgroup 1]),Tbl_M3[Subgroup 1]))</f>
        <v>#NUM!</v>
      </c>
    </row>
    <row r="211" spans="2:7" x14ac:dyDescent="0.25">
      <c r="B211" s="18"/>
      <c r="C211" s="18"/>
      <c r="D211" s="18"/>
      <c r="E211" s="18"/>
      <c r="F211" s="17" t="e">
        <f>IFERROR(IF(COUNTA(Tbl_M3[[#This Row],[Subgroup 1]:[Subgroup 4]])=0,NA(),SUM(Tbl_M3[[#This Row],[Subgroup 1]:[Subgroup 4]])),NA())</f>
        <v>#N/A</v>
      </c>
      <c r="G211" s="17" t="e" cm="1">
        <f t="array" ref="G211">MEDIAN(IF(ISNUMBER(Tbl_M3[Subgroup 1]),Tbl_M3[Subgroup 1]))</f>
        <v>#NUM!</v>
      </c>
    </row>
    <row r="212" spans="2:7" x14ac:dyDescent="0.25">
      <c r="B212" s="18"/>
      <c r="C212" s="18"/>
      <c r="D212" s="18"/>
      <c r="E212" s="18"/>
      <c r="F212" s="17" t="e">
        <f>IFERROR(IF(COUNTA(Tbl_M3[[#This Row],[Subgroup 1]:[Subgroup 4]])=0,NA(),SUM(Tbl_M3[[#This Row],[Subgroup 1]:[Subgroup 4]])),NA())</f>
        <v>#N/A</v>
      </c>
      <c r="G212" s="17" t="e" cm="1">
        <f t="array" ref="G212">MEDIAN(IF(ISNUMBER(Tbl_M3[Subgroup 1]),Tbl_M3[Subgroup 1]))</f>
        <v>#NUM!</v>
      </c>
    </row>
    <row r="213" spans="2:7" x14ac:dyDescent="0.25">
      <c r="B213" s="18"/>
      <c r="C213" s="18"/>
      <c r="D213" s="18"/>
      <c r="E213" s="18"/>
      <c r="F213" s="17" t="e">
        <f>IFERROR(IF(COUNTA(Tbl_M3[[#This Row],[Subgroup 1]:[Subgroup 4]])=0,NA(),SUM(Tbl_M3[[#This Row],[Subgroup 1]:[Subgroup 4]])),NA())</f>
        <v>#N/A</v>
      </c>
      <c r="G213" s="17" t="e" cm="1">
        <f t="array" ref="G213">MEDIAN(IF(ISNUMBER(Tbl_M3[Subgroup 1]),Tbl_M3[Subgroup 1]))</f>
        <v>#NUM!</v>
      </c>
    </row>
    <row r="214" spans="2:7" x14ac:dyDescent="0.25">
      <c r="B214" s="18"/>
      <c r="C214" s="18"/>
      <c r="D214" s="18"/>
      <c r="E214" s="18"/>
      <c r="F214" s="17" t="e">
        <f>IFERROR(IF(COUNTA(Tbl_M3[[#This Row],[Subgroup 1]:[Subgroup 4]])=0,NA(),SUM(Tbl_M3[[#This Row],[Subgroup 1]:[Subgroup 4]])),NA())</f>
        <v>#N/A</v>
      </c>
      <c r="G214" s="17" t="e" cm="1">
        <f t="array" ref="G214">MEDIAN(IF(ISNUMBER(Tbl_M3[Subgroup 1]),Tbl_M3[Subgroup 1]))</f>
        <v>#NUM!</v>
      </c>
    </row>
    <row r="215" spans="2:7" x14ac:dyDescent="0.25">
      <c r="B215" s="18"/>
      <c r="C215" s="18"/>
      <c r="D215" s="18"/>
      <c r="E215" s="18"/>
      <c r="F215" s="17" t="e">
        <f>IFERROR(IF(COUNTA(Tbl_M3[[#This Row],[Subgroup 1]:[Subgroup 4]])=0,NA(),SUM(Tbl_M3[[#This Row],[Subgroup 1]:[Subgroup 4]])),NA())</f>
        <v>#N/A</v>
      </c>
      <c r="G215" s="17" t="e" cm="1">
        <f t="array" ref="G215">MEDIAN(IF(ISNUMBER(Tbl_M3[Subgroup 1]),Tbl_M3[Subgroup 1]))</f>
        <v>#NUM!</v>
      </c>
    </row>
    <row r="216" spans="2:7" x14ac:dyDescent="0.25">
      <c r="B216" s="18"/>
      <c r="C216" s="18"/>
      <c r="D216" s="18"/>
      <c r="E216" s="18"/>
      <c r="F216" s="17" t="e">
        <f>IFERROR(IF(COUNTA(Tbl_M3[[#This Row],[Subgroup 1]:[Subgroup 4]])=0,NA(),SUM(Tbl_M3[[#This Row],[Subgroup 1]:[Subgroup 4]])),NA())</f>
        <v>#N/A</v>
      </c>
      <c r="G216" s="17" t="e" cm="1">
        <f t="array" ref="G216">MEDIAN(IF(ISNUMBER(Tbl_M3[Subgroup 1]),Tbl_M3[Subgroup 1]))</f>
        <v>#NUM!</v>
      </c>
    </row>
    <row r="217" spans="2:7" x14ac:dyDescent="0.25">
      <c r="B217" s="18"/>
      <c r="C217" s="18"/>
      <c r="D217" s="18"/>
      <c r="E217" s="18"/>
      <c r="F217" s="17" t="e">
        <f>IFERROR(IF(COUNTA(Tbl_M3[[#This Row],[Subgroup 1]:[Subgroup 4]])=0,NA(),SUM(Tbl_M3[[#This Row],[Subgroup 1]:[Subgroup 4]])),NA())</f>
        <v>#N/A</v>
      </c>
      <c r="G217" s="17" t="e" cm="1">
        <f t="array" ref="G217">MEDIAN(IF(ISNUMBER(Tbl_M3[Subgroup 1]),Tbl_M3[Subgroup 1]))</f>
        <v>#NUM!</v>
      </c>
    </row>
    <row r="218" spans="2:7" x14ac:dyDescent="0.25">
      <c r="B218" s="18"/>
      <c r="C218" s="18"/>
      <c r="D218" s="18"/>
      <c r="E218" s="18"/>
      <c r="F218" s="17" t="e">
        <f>IFERROR(IF(COUNTA(Tbl_M3[[#This Row],[Subgroup 1]:[Subgroup 4]])=0,NA(),SUM(Tbl_M3[[#This Row],[Subgroup 1]:[Subgroup 4]])),NA())</f>
        <v>#N/A</v>
      </c>
      <c r="G218" s="17" t="e" cm="1">
        <f t="array" ref="G218">MEDIAN(IF(ISNUMBER(Tbl_M3[Subgroup 1]),Tbl_M3[Subgroup 1]))</f>
        <v>#NUM!</v>
      </c>
    </row>
    <row r="219" spans="2:7" x14ac:dyDescent="0.25">
      <c r="B219" s="18"/>
      <c r="C219" s="18"/>
      <c r="D219" s="18"/>
      <c r="E219" s="18"/>
      <c r="F219" s="17" t="e">
        <f>IFERROR(IF(COUNTA(Tbl_M3[[#This Row],[Subgroup 1]:[Subgroup 4]])=0,NA(),SUM(Tbl_M3[[#This Row],[Subgroup 1]:[Subgroup 4]])),NA())</f>
        <v>#N/A</v>
      </c>
      <c r="G219" s="17" t="e" cm="1">
        <f t="array" ref="G219">MEDIAN(IF(ISNUMBER(Tbl_M3[Subgroup 1]),Tbl_M3[Subgroup 1]))</f>
        <v>#NUM!</v>
      </c>
    </row>
    <row r="220" spans="2:7" x14ac:dyDescent="0.25">
      <c r="B220" s="18"/>
      <c r="C220" s="18"/>
      <c r="D220" s="18"/>
      <c r="E220" s="18"/>
      <c r="F220" s="17" t="e">
        <f>IFERROR(IF(COUNTA(Tbl_M3[[#This Row],[Subgroup 1]:[Subgroup 4]])=0,NA(),SUM(Tbl_M3[[#This Row],[Subgroup 1]:[Subgroup 4]])),NA())</f>
        <v>#N/A</v>
      </c>
      <c r="G220" s="17" t="e" cm="1">
        <f t="array" ref="G220">MEDIAN(IF(ISNUMBER(Tbl_M3[Subgroup 1]),Tbl_M3[Subgroup 1]))</f>
        <v>#NUM!</v>
      </c>
    </row>
    <row r="221" spans="2:7" x14ac:dyDescent="0.25">
      <c r="B221" s="18"/>
      <c r="C221" s="18"/>
      <c r="D221" s="18"/>
      <c r="E221" s="18"/>
      <c r="F221" s="17" t="e">
        <f>IFERROR(IF(COUNTA(Tbl_M3[[#This Row],[Subgroup 1]:[Subgroup 4]])=0,NA(),SUM(Tbl_M3[[#This Row],[Subgroup 1]:[Subgroup 4]])),NA())</f>
        <v>#N/A</v>
      </c>
      <c r="G221" s="17" t="e" cm="1">
        <f t="array" ref="G221">MEDIAN(IF(ISNUMBER(Tbl_M3[Subgroup 1]),Tbl_M3[Subgroup 1]))</f>
        <v>#NUM!</v>
      </c>
    </row>
    <row r="222" spans="2:7" x14ac:dyDescent="0.25">
      <c r="B222" s="18"/>
      <c r="C222" s="18"/>
      <c r="D222" s="18"/>
      <c r="E222" s="18"/>
      <c r="F222" s="17" t="e">
        <f>IFERROR(IF(COUNTA(Tbl_M3[[#This Row],[Subgroup 1]:[Subgroup 4]])=0,NA(),SUM(Tbl_M3[[#This Row],[Subgroup 1]:[Subgroup 4]])),NA())</f>
        <v>#N/A</v>
      </c>
      <c r="G222" s="17" t="e" cm="1">
        <f t="array" ref="G222">MEDIAN(IF(ISNUMBER(Tbl_M3[Subgroup 1]),Tbl_M3[Subgroup 1]))</f>
        <v>#NUM!</v>
      </c>
    </row>
    <row r="223" spans="2:7" x14ac:dyDescent="0.25">
      <c r="B223" s="18"/>
      <c r="C223" s="18"/>
      <c r="D223" s="18"/>
      <c r="E223" s="18"/>
      <c r="F223" s="17" t="e">
        <f>IFERROR(IF(COUNTA(Tbl_M3[[#This Row],[Subgroup 1]:[Subgroup 4]])=0,NA(),SUM(Tbl_M3[[#This Row],[Subgroup 1]:[Subgroup 4]])),NA())</f>
        <v>#N/A</v>
      </c>
      <c r="G223" s="17" t="e" cm="1">
        <f t="array" ref="G223">MEDIAN(IF(ISNUMBER(Tbl_M3[Subgroup 1]),Tbl_M3[Subgroup 1]))</f>
        <v>#NUM!</v>
      </c>
    </row>
    <row r="224" spans="2:7" x14ac:dyDescent="0.25">
      <c r="B224" s="18"/>
      <c r="C224" s="18"/>
      <c r="D224" s="18"/>
      <c r="E224" s="18"/>
      <c r="F224" s="17" t="e">
        <f>IFERROR(IF(COUNTA(Tbl_M3[[#This Row],[Subgroup 1]:[Subgroup 4]])=0,NA(),SUM(Tbl_M3[[#This Row],[Subgroup 1]:[Subgroup 4]])),NA())</f>
        <v>#N/A</v>
      </c>
      <c r="G224" s="17" t="e" cm="1">
        <f t="array" ref="G224">MEDIAN(IF(ISNUMBER(Tbl_M3[Subgroup 1]),Tbl_M3[Subgroup 1]))</f>
        <v>#NUM!</v>
      </c>
    </row>
    <row r="225" spans="2:7" x14ac:dyDescent="0.25">
      <c r="B225" s="18"/>
      <c r="C225" s="18"/>
      <c r="D225" s="18"/>
      <c r="E225" s="18"/>
      <c r="F225" s="17" t="e">
        <f>IFERROR(IF(COUNTA(Tbl_M3[[#This Row],[Subgroup 1]:[Subgroup 4]])=0,NA(),SUM(Tbl_M3[[#This Row],[Subgroup 1]:[Subgroup 4]])),NA())</f>
        <v>#N/A</v>
      </c>
      <c r="G225" s="17" t="e" cm="1">
        <f t="array" ref="G225">MEDIAN(IF(ISNUMBER(Tbl_M3[Subgroup 1]),Tbl_M3[Subgroup 1]))</f>
        <v>#NUM!</v>
      </c>
    </row>
    <row r="226" spans="2:7" x14ac:dyDescent="0.25">
      <c r="B226" s="18"/>
      <c r="C226" s="18"/>
      <c r="D226" s="18"/>
      <c r="E226" s="18"/>
      <c r="F226" s="17" t="e">
        <f>IFERROR(IF(COUNTA(Tbl_M3[[#This Row],[Subgroup 1]:[Subgroup 4]])=0,NA(),SUM(Tbl_M3[[#This Row],[Subgroup 1]:[Subgroup 4]])),NA())</f>
        <v>#N/A</v>
      </c>
      <c r="G226" s="17" t="e" cm="1">
        <f t="array" ref="G226">MEDIAN(IF(ISNUMBER(Tbl_M3[Subgroup 1]),Tbl_M3[Subgroup 1]))</f>
        <v>#NUM!</v>
      </c>
    </row>
    <row r="227" spans="2:7" x14ac:dyDescent="0.25">
      <c r="B227" s="18"/>
      <c r="C227" s="18"/>
      <c r="D227" s="18"/>
      <c r="E227" s="18"/>
      <c r="F227" s="17" t="e">
        <f>IFERROR(IF(COUNTA(Tbl_M3[[#This Row],[Subgroup 1]:[Subgroup 4]])=0,NA(),SUM(Tbl_M3[[#This Row],[Subgroup 1]:[Subgroup 4]])),NA())</f>
        <v>#N/A</v>
      </c>
      <c r="G227" s="17" t="e" cm="1">
        <f t="array" ref="G227">MEDIAN(IF(ISNUMBER(Tbl_M3[Subgroup 1]),Tbl_M3[Subgroup 1]))</f>
        <v>#NUM!</v>
      </c>
    </row>
    <row r="228" spans="2:7" x14ac:dyDescent="0.25">
      <c r="B228" s="18"/>
      <c r="C228" s="18"/>
      <c r="D228" s="18"/>
      <c r="E228" s="18"/>
      <c r="F228" s="17" t="e">
        <f>IFERROR(IF(COUNTA(Tbl_M3[[#This Row],[Subgroup 1]:[Subgroup 4]])=0,NA(),SUM(Tbl_M3[[#This Row],[Subgroup 1]:[Subgroup 4]])),NA())</f>
        <v>#N/A</v>
      </c>
      <c r="G228" s="17" t="e" cm="1">
        <f t="array" ref="G228">MEDIAN(IF(ISNUMBER(Tbl_M3[Subgroup 1]),Tbl_M3[Subgroup 1]))</f>
        <v>#NUM!</v>
      </c>
    </row>
    <row r="229" spans="2:7" x14ac:dyDescent="0.25">
      <c r="B229" s="18"/>
      <c r="C229" s="18"/>
      <c r="D229" s="18"/>
      <c r="E229" s="18"/>
      <c r="F229" s="17" t="e">
        <f>IFERROR(IF(COUNTA(Tbl_M3[[#This Row],[Subgroup 1]:[Subgroup 4]])=0,NA(),SUM(Tbl_M3[[#This Row],[Subgroup 1]:[Subgroup 4]])),NA())</f>
        <v>#N/A</v>
      </c>
      <c r="G229" s="17" t="e" cm="1">
        <f t="array" ref="G229">MEDIAN(IF(ISNUMBER(Tbl_M3[Subgroup 1]),Tbl_M3[Subgroup 1]))</f>
        <v>#NUM!</v>
      </c>
    </row>
    <row r="230" spans="2:7" x14ac:dyDescent="0.25">
      <c r="B230" s="18"/>
      <c r="C230" s="18"/>
      <c r="D230" s="18"/>
      <c r="E230" s="18"/>
      <c r="F230" s="17" t="e">
        <f>IFERROR(IF(COUNTA(Tbl_M3[[#This Row],[Subgroup 1]:[Subgroup 4]])=0,NA(),SUM(Tbl_M3[[#This Row],[Subgroup 1]:[Subgroup 4]])),NA())</f>
        <v>#N/A</v>
      </c>
      <c r="G230" s="17" t="e" cm="1">
        <f t="array" ref="G230">MEDIAN(IF(ISNUMBER(Tbl_M3[Subgroup 1]),Tbl_M3[Subgroup 1]))</f>
        <v>#NUM!</v>
      </c>
    </row>
    <row r="231" spans="2:7" x14ac:dyDescent="0.25">
      <c r="B231" s="18"/>
      <c r="C231" s="18"/>
      <c r="D231" s="18"/>
      <c r="E231" s="18"/>
      <c r="F231" s="17" t="e">
        <f>IFERROR(IF(COUNTA(Tbl_M3[[#This Row],[Subgroup 1]:[Subgroup 4]])=0,NA(),SUM(Tbl_M3[[#This Row],[Subgroup 1]:[Subgroup 4]])),NA())</f>
        <v>#N/A</v>
      </c>
      <c r="G231" s="17" t="e" cm="1">
        <f t="array" ref="G231">MEDIAN(IF(ISNUMBER(Tbl_M3[Subgroup 1]),Tbl_M3[Subgroup 1]))</f>
        <v>#NUM!</v>
      </c>
    </row>
    <row r="232" spans="2:7" x14ac:dyDescent="0.25">
      <c r="B232" s="18"/>
      <c r="C232" s="18"/>
      <c r="D232" s="18"/>
      <c r="E232" s="18"/>
      <c r="F232" s="17" t="e">
        <f>IFERROR(IF(COUNTA(Tbl_M3[[#This Row],[Subgroup 1]:[Subgroup 4]])=0,NA(),SUM(Tbl_M3[[#This Row],[Subgroup 1]:[Subgroup 4]])),NA())</f>
        <v>#N/A</v>
      </c>
      <c r="G232" s="17" t="e" cm="1">
        <f t="array" ref="G232">MEDIAN(IF(ISNUMBER(Tbl_M3[Subgroup 1]),Tbl_M3[Subgroup 1]))</f>
        <v>#NUM!</v>
      </c>
    </row>
    <row r="233" spans="2:7" x14ac:dyDescent="0.25">
      <c r="B233" s="18"/>
      <c r="C233" s="18"/>
      <c r="D233" s="18"/>
      <c r="E233" s="18"/>
      <c r="F233" s="17" t="e">
        <f>IFERROR(IF(COUNTA(Tbl_M3[[#This Row],[Subgroup 1]:[Subgroup 4]])=0,NA(),SUM(Tbl_M3[[#This Row],[Subgroup 1]:[Subgroup 4]])),NA())</f>
        <v>#N/A</v>
      </c>
      <c r="G233" s="17" t="e" cm="1">
        <f t="array" ref="G233">MEDIAN(IF(ISNUMBER(Tbl_M3[Subgroup 1]),Tbl_M3[Subgroup 1]))</f>
        <v>#NUM!</v>
      </c>
    </row>
    <row r="234" spans="2:7" x14ac:dyDescent="0.25">
      <c r="B234" s="18"/>
      <c r="C234" s="18"/>
      <c r="D234" s="18"/>
      <c r="E234" s="18"/>
      <c r="F234" s="17" t="e">
        <f>IFERROR(IF(COUNTA(Tbl_M3[[#This Row],[Subgroup 1]:[Subgroup 4]])=0,NA(),SUM(Tbl_M3[[#This Row],[Subgroup 1]:[Subgroup 4]])),NA())</f>
        <v>#N/A</v>
      </c>
      <c r="G234" s="17" t="e" cm="1">
        <f t="array" ref="G234">MEDIAN(IF(ISNUMBER(Tbl_M3[Subgroup 1]),Tbl_M3[Subgroup 1]))</f>
        <v>#NUM!</v>
      </c>
    </row>
    <row r="235" spans="2:7" x14ac:dyDescent="0.25">
      <c r="B235" s="18"/>
      <c r="C235" s="18"/>
      <c r="D235" s="18"/>
      <c r="E235" s="18"/>
      <c r="F235" s="17" t="e">
        <f>IFERROR(IF(COUNTA(Tbl_M3[[#This Row],[Subgroup 1]:[Subgroup 4]])=0,NA(),SUM(Tbl_M3[[#This Row],[Subgroup 1]:[Subgroup 4]])),NA())</f>
        <v>#N/A</v>
      </c>
      <c r="G235" s="17" t="e" cm="1">
        <f t="array" ref="G235">MEDIAN(IF(ISNUMBER(Tbl_M3[Subgroup 1]),Tbl_M3[Subgroup 1]))</f>
        <v>#NUM!</v>
      </c>
    </row>
    <row r="236" spans="2:7" x14ac:dyDescent="0.25">
      <c r="B236" s="18"/>
      <c r="C236" s="18"/>
      <c r="D236" s="18"/>
      <c r="E236" s="18"/>
      <c r="F236" s="17" t="e">
        <f>IFERROR(IF(COUNTA(Tbl_M3[[#This Row],[Subgroup 1]:[Subgroup 4]])=0,NA(),SUM(Tbl_M3[[#This Row],[Subgroup 1]:[Subgroup 4]])),NA())</f>
        <v>#N/A</v>
      </c>
      <c r="G236" s="17" t="e" cm="1">
        <f t="array" ref="G236">MEDIAN(IF(ISNUMBER(Tbl_M3[Subgroup 1]),Tbl_M3[Subgroup 1]))</f>
        <v>#NUM!</v>
      </c>
    </row>
    <row r="237" spans="2:7" x14ac:dyDescent="0.25">
      <c r="B237" s="18"/>
      <c r="C237" s="18"/>
      <c r="D237" s="18"/>
      <c r="E237" s="18"/>
      <c r="F237" s="17" t="e">
        <f>IFERROR(IF(COUNTA(Tbl_M3[[#This Row],[Subgroup 1]:[Subgroup 4]])=0,NA(),SUM(Tbl_M3[[#This Row],[Subgroup 1]:[Subgroup 4]])),NA())</f>
        <v>#N/A</v>
      </c>
      <c r="G237" s="17" t="e" cm="1">
        <f t="array" ref="G237">MEDIAN(IF(ISNUMBER(Tbl_M3[Subgroup 1]),Tbl_M3[Subgroup 1]))</f>
        <v>#NUM!</v>
      </c>
    </row>
    <row r="238" spans="2:7" x14ac:dyDescent="0.25">
      <c r="B238" s="18"/>
      <c r="C238" s="18"/>
      <c r="D238" s="18"/>
      <c r="E238" s="18"/>
      <c r="F238" s="17" t="e">
        <f>IFERROR(IF(COUNTA(Tbl_M3[[#This Row],[Subgroup 1]:[Subgroup 4]])=0,NA(),SUM(Tbl_M3[[#This Row],[Subgroup 1]:[Subgroup 4]])),NA())</f>
        <v>#N/A</v>
      </c>
      <c r="G238" s="17" t="e" cm="1">
        <f t="array" ref="G238">MEDIAN(IF(ISNUMBER(Tbl_M3[Subgroup 1]),Tbl_M3[Subgroup 1]))</f>
        <v>#NUM!</v>
      </c>
    </row>
    <row r="239" spans="2:7" x14ac:dyDescent="0.25">
      <c r="B239" s="18"/>
      <c r="C239" s="18"/>
      <c r="D239" s="18"/>
      <c r="E239" s="18"/>
      <c r="F239" s="17" t="e">
        <f>IFERROR(IF(COUNTA(Tbl_M3[[#This Row],[Subgroup 1]:[Subgroup 4]])=0,NA(),SUM(Tbl_M3[[#This Row],[Subgroup 1]:[Subgroup 4]])),NA())</f>
        <v>#N/A</v>
      </c>
      <c r="G239" s="17" t="e" cm="1">
        <f t="array" ref="G239">MEDIAN(IF(ISNUMBER(Tbl_M3[Subgroup 1]),Tbl_M3[Subgroup 1]))</f>
        <v>#NUM!</v>
      </c>
    </row>
    <row r="240" spans="2:7" x14ac:dyDescent="0.25">
      <c r="B240" s="18"/>
      <c r="C240" s="18"/>
      <c r="D240" s="18"/>
      <c r="E240" s="18"/>
      <c r="F240" s="17" t="e">
        <f>IFERROR(IF(COUNTA(Tbl_M3[[#This Row],[Subgroup 1]:[Subgroup 4]])=0,NA(),SUM(Tbl_M3[[#This Row],[Subgroup 1]:[Subgroup 4]])),NA())</f>
        <v>#N/A</v>
      </c>
      <c r="G240" s="17" t="e" cm="1">
        <f t="array" ref="G240">MEDIAN(IF(ISNUMBER(Tbl_M3[Subgroup 1]),Tbl_M3[Subgroup 1]))</f>
        <v>#NUM!</v>
      </c>
    </row>
    <row r="241" spans="2:7" x14ac:dyDescent="0.25">
      <c r="B241" s="18"/>
      <c r="C241" s="18"/>
      <c r="D241" s="18"/>
      <c r="E241" s="18"/>
      <c r="F241" s="17" t="e">
        <f>IFERROR(IF(COUNTA(Tbl_M3[[#This Row],[Subgroup 1]:[Subgroup 4]])=0,NA(),SUM(Tbl_M3[[#This Row],[Subgroup 1]:[Subgroup 4]])),NA())</f>
        <v>#N/A</v>
      </c>
      <c r="G241" s="17" t="e" cm="1">
        <f t="array" ref="G241">MEDIAN(IF(ISNUMBER(Tbl_M3[Subgroup 1]),Tbl_M3[Subgroup 1]))</f>
        <v>#NUM!</v>
      </c>
    </row>
    <row r="242" spans="2:7" x14ac:dyDescent="0.25">
      <c r="B242" s="18"/>
      <c r="C242" s="18"/>
      <c r="D242" s="18"/>
      <c r="E242" s="18"/>
      <c r="F242" s="17" t="e">
        <f>IFERROR(IF(COUNTA(Tbl_M3[[#This Row],[Subgroup 1]:[Subgroup 4]])=0,NA(),SUM(Tbl_M3[[#This Row],[Subgroup 1]:[Subgroup 4]])),NA())</f>
        <v>#N/A</v>
      </c>
      <c r="G242" s="17" t="e" cm="1">
        <f t="array" ref="G242">MEDIAN(IF(ISNUMBER(Tbl_M3[Subgroup 1]),Tbl_M3[Subgroup 1]))</f>
        <v>#NUM!</v>
      </c>
    </row>
    <row r="243" spans="2:7" x14ac:dyDescent="0.25">
      <c r="B243" s="18"/>
      <c r="C243" s="18"/>
      <c r="D243" s="18"/>
      <c r="E243" s="18"/>
      <c r="F243" s="17" t="e">
        <f>IFERROR(IF(COUNTA(Tbl_M3[[#This Row],[Subgroup 1]:[Subgroup 4]])=0,NA(),SUM(Tbl_M3[[#This Row],[Subgroup 1]:[Subgroup 4]])),NA())</f>
        <v>#N/A</v>
      </c>
      <c r="G243" s="17" t="e" cm="1">
        <f t="array" ref="G243">MEDIAN(IF(ISNUMBER(Tbl_M3[Subgroup 1]),Tbl_M3[Subgroup 1]))</f>
        <v>#NUM!</v>
      </c>
    </row>
    <row r="244" spans="2:7" x14ac:dyDescent="0.25">
      <c r="B244" s="18"/>
      <c r="C244" s="18"/>
      <c r="D244" s="18"/>
      <c r="E244" s="18"/>
      <c r="F244" s="17" t="e">
        <f>IFERROR(IF(COUNTA(Tbl_M3[[#This Row],[Subgroup 1]:[Subgroup 4]])=0,NA(),SUM(Tbl_M3[[#This Row],[Subgroup 1]:[Subgroup 4]])),NA())</f>
        <v>#N/A</v>
      </c>
      <c r="G244" s="17" t="e" cm="1">
        <f t="array" ref="G244">MEDIAN(IF(ISNUMBER(Tbl_M3[Subgroup 1]),Tbl_M3[Subgroup 1]))</f>
        <v>#NUM!</v>
      </c>
    </row>
    <row r="245" spans="2:7" x14ac:dyDescent="0.25">
      <c r="B245" s="18"/>
      <c r="C245" s="18"/>
      <c r="D245" s="18"/>
      <c r="E245" s="18"/>
      <c r="F245" s="17" t="e">
        <f>IFERROR(IF(COUNTA(Tbl_M3[[#This Row],[Subgroup 1]:[Subgroup 4]])=0,NA(),SUM(Tbl_M3[[#This Row],[Subgroup 1]:[Subgroup 4]])),NA())</f>
        <v>#N/A</v>
      </c>
      <c r="G245" s="17" t="e" cm="1">
        <f t="array" ref="G245">MEDIAN(IF(ISNUMBER(Tbl_M3[Subgroup 1]),Tbl_M3[Subgroup 1]))</f>
        <v>#NUM!</v>
      </c>
    </row>
    <row r="246" spans="2:7" x14ac:dyDescent="0.25">
      <c r="B246" s="18"/>
      <c r="C246" s="18"/>
      <c r="D246" s="18"/>
      <c r="E246" s="18"/>
      <c r="F246" s="17" t="e">
        <f>IFERROR(IF(COUNTA(Tbl_M3[[#This Row],[Subgroup 1]:[Subgroup 4]])=0,NA(),SUM(Tbl_M3[[#This Row],[Subgroup 1]:[Subgroup 4]])),NA())</f>
        <v>#N/A</v>
      </c>
      <c r="G246" s="17" t="e" cm="1">
        <f t="array" ref="G246">MEDIAN(IF(ISNUMBER(Tbl_M3[Subgroup 1]),Tbl_M3[Subgroup 1]))</f>
        <v>#NUM!</v>
      </c>
    </row>
    <row r="247" spans="2:7" x14ac:dyDescent="0.25">
      <c r="B247" s="18"/>
      <c r="C247" s="18"/>
      <c r="D247" s="18"/>
      <c r="E247" s="18"/>
      <c r="F247" s="17" t="e">
        <f>IFERROR(IF(COUNTA(Tbl_M3[[#This Row],[Subgroup 1]:[Subgroup 4]])=0,NA(),SUM(Tbl_M3[[#This Row],[Subgroup 1]:[Subgroup 4]])),NA())</f>
        <v>#N/A</v>
      </c>
      <c r="G247" s="17" t="e" cm="1">
        <f t="array" ref="G247">MEDIAN(IF(ISNUMBER(Tbl_M3[Subgroup 1]),Tbl_M3[Subgroup 1]))</f>
        <v>#NUM!</v>
      </c>
    </row>
    <row r="248" spans="2:7" x14ac:dyDescent="0.25">
      <c r="B248" s="18"/>
      <c r="C248" s="18"/>
      <c r="D248" s="18"/>
      <c r="E248" s="18"/>
      <c r="F248" s="17" t="e">
        <f>IFERROR(IF(COUNTA(Tbl_M3[[#This Row],[Subgroup 1]:[Subgroup 4]])=0,NA(),SUM(Tbl_M3[[#This Row],[Subgroup 1]:[Subgroup 4]])),NA())</f>
        <v>#N/A</v>
      </c>
      <c r="G248" s="17" t="e" cm="1">
        <f t="array" ref="G248">MEDIAN(IF(ISNUMBER(Tbl_M3[Subgroup 1]),Tbl_M3[Subgroup 1]))</f>
        <v>#NUM!</v>
      </c>
    </row>
    <row r="249" spans="2:7" x14ac:dyDescent="0.25">
      <c r="B249" s="18"/>
      <c r="C249" s="18"/>
      <c r="D249" s="18"/>
      <c r="E249" s="18"/>
      <c r="F249" s="17" t="e">
        <f>IFERROR(IF(COUNTA(Tbl_M3[[#This Row],[Subgroup 1]:[Subgroup 4]])=0,NA(),SUM(Tbl_M3[[#This Row],[Subgroup 1]:[Subgroup 4]])),NA())</f>
        <v>#N/A</v>
      </c>
      <c r="G249" s="17" t="e" cm="1">
        <f t="array" ref="G249">MEDIAN(IF(ISNUMBER(Tbl_M3[Subgroup 1]),Tbl_M3[Subgroup 1]))</f>
        <v>#NUM!</v>
      </c>
    </row>
    <row r="250" spans="2:7" x14ac:dyDescent="0.25">
      <c r="B250" s="18"/>
      <c r="C250" s="18"/>
      <c r="D250" s="18"/>
      <c r="E250" s="18"/>
      <c r="F250" s="17" t="e">
        <f>IFERROR(IF(COUNTA(Tbl_M3[[#This Row],[Subgroup 1]:[Subgroup 4]])=0,NA(),SUM(Tbl_M3[[#This Row],[Subgroup 1]:[Subgroup 4]])),NA())</f>
        <v>#N/A</v>
      </c>
      <c r="G250" s="17" t="e" cm="1">
        <f t="array" ref="G250">MEDIAN(IF(ISNUMBER(Tbl_M3[Subgroup 1]),Tbl_M3[Subgroup 1]))</f>
        <v>#NUM!</v>
      </c>
    </row>
    <row r="251" spans="2:7" x14ac:dyDescent="0.25">
      <c r="B251" s="18"/>
      <c r="C251" s="18"/>
      <c r="D251" s="18"/>
      <c r="E251" s="18"/>
      <c r="F251" s="17" t="e">
        <f>IFERROR(IF(COUNTA(Tbl_M3[[#This Row],[Subgroup 1]:[Subgroup 4]])=0,NA(),SUM(Tbl_M3[[#This Row],[Subgroup 1]:[Subgroup 4]])),NA())</f>
        <v>#N/A</v>
      </c>
      <c r="G251" s="17" t="e" cm="1">
        <f t="array" ref="G251">MEDIAN(IF(ISNUMBER(Tbl_M3[Subgroup 1]),Tbl_M3[Subgroup 1]))</f>
        <v>#NUM!</v>
      </c>
    </row>
    <row r="252" spans="2:7" x14ac:dyDescent="0.25">
      <c r="B252" s="18"/>
      <c r="C252" s="18"/>
      <c r="D252" s="18"/>
      <c r="E252" s="18"/>
      <c r="F252" s="17" t="e">
        <f>IFERROR(IF(COUNTA(Tbl_M3[[#This Row],[Subgroup 1]:[Subgroup 4]])=0,NA(),SUM(Tbl_M3[[#This Row],[Subgroup 1]:[Subgroup 4]])),NA())</f>
        <v>#N/A</v>
      </c>
      <c r="G252" s="17" t="e" cm="1">
        <f t="array" ref="G252">MEDIAN(IF(ISNUMBER(Tbl_M3[Subgroup 1]),Tbl_M3[Subgroup 1]))</f>
        <v>#NUM!</v>
      </c>
    </row>
    <row r="253" spans="2:7" x14ac:dyDescent="0.25">
      <c r="B253" s="18"/>
      <c r="C253" s="18"/>
      <c r="D253" s="18"/>
      <c r="E253" s="18"/>
      <c r="F253" s="17" t="e">
        <f>IFERROR(IF(COUNTA(Tbl_M3[[#This Row],[Subgroup 1]:[Subgroup 4]])=0,NA(),SUM(Tbl_M3[[#This Row],[Subgroup 1]:[Subgroup 4]])),NA())</f>
        <v>#N/A</v>
      </c>
      <c r="G253" s="17" t="e" cm="1">
        <f t="array" ref="G253">MEDIAN(IF(ISNUMBER(Tbl_M3[Subgroup 1]),Tbl_M3[Subgroup 1]))</f>
        <v>#NUM!</v>
      </c>
    </row>
    <row r="254" spans="2:7" x14ac:dyDescent="0.25">
      <c r="B254" s="18"/>
      <c r="C254" s="18"/>
      <c r="D254" s="18"/>
      <c r="E254" s="18"/>
      <c r="F254" s="17" t="e">
        <f>IFERROR(IF(COUNTA(Tbl_M3[[#This Row],[Subgroup 1]:[Subgroup 4]])=0,NA(),SUM(Tbl_M3[[#This Row],[Subgroup 1]:[Subgroup 4]])),NA())</f>
        <v>#N/A</v>
      </c>
      <c r="G254" s="17" t="e" cm="1">
        <f t="array" ref="G254">MEDIAN(IF(ISNUMBER(Tbl_M3[Subgroup 1]),Tbl_M3[Subgroup 1]))</f>
        <v>#NUM!</v>
      </c>
    </row>
    <row r="255" spans="2:7" x14ac:dyDescent="0.25">
      <c r="B255" s="18"/>
      <c r="C255" s="18"/>
      <c r="D255" s="18"/>
      <c r="E255" s="18"/>
      <c r="F255" s="17" t="e">
        <f>IFERROR(IF(COUNTA(Tbl_M3[[#This Row],[Subgroup 1]:[Subgroup 4]])=0,NA(),SUM(Tbl_M3[[#This Row],[Subgroup 1]:[Subgroup 4]])),NA())</f>
        <v>#N/A</v>
      </c>
      <c r="G255" s="17" t="e" cm="1">
        <f t="array" ref="G255">MEDIAN(IF(ISNUMBER(Tbl_M3[Subgroup 1]),Tbl_M3[Subgroup 1]))</f>
        <v>#NUM!</v>
      </c>
    </row>
    <row r="256" spans="2:7" x14ac:dyDescent="0.25">
      <c r="B256" s="18"/>
      <c r="C256" s="18"/>
      <c r="D256" s="18"/>
      <c r="E256" s="18"/>
      <c r="F256" s="17" t="e">
        <f>IFERROR(IF(COUNTA(Tbl_M3[[#This Row],[Subgroup 1]:[Subgroup 4]])=0,NA(),SUM(Tbl_M3[[#This Row],[Subgroup 1]:[Subgroup 4]])),NA())</f>
        <v>#N/A</v>
      </c>
      <c r="G256" s="17" t="e" cm="1">
        <f t="array" ref="G256">MEDIAN(IF(ISNUMBER(Tbl_M3[Subgroup 1]),Tbl_M3[Subgroup 1]))</f>
        <v>#NUM!</v>
      </c>
    </row>
    <row r="257" spans="2:7" x14ac:dyDescent="0.25">
      <c r="B257" s="18"/>
      <c r="C257" s="18"/>
      <c r="D257" s="18"/>
      <c r="E257" s="18"/>
      <c r="F257" s="17" t="e">
        <f>IFERROR(IF(COUNTA(Tbl_M3[[#This Row],[Subgroup 1]:[Subgroup 4]])=0,NA(),SUM(Tbl_M3[[#This Row],[Subgroup 1]:[Subgroup 4]])),NA())</f>
        <v>#N/A</v>
      </c>
      <c r="G257" s="17" t="e" cm="1">
        <f t="array" ref="G257">MEDIAN(IF(ISNUMBER(Tbl_M3[Subgroup 1]),Tbl_M3[Subgroup 1]))</f>
        <v>#NUM!</v>
      </c>
    </row>
    <row r="258" spans="2:7" x14ac:dyDescent="0.25">
      <c r="B258" s="18"/>
      <c r="C258" s="18"/>
      <c r="D258" s="18"/>
      <c r="E258" s="18"/>
      <c r="F258" s="17" t="e">
        <f>IFERROR(IF(COUNTA(Tbl_M3[[#This Row],[Subgroup 1]:[Subgroup 4]])=0,NA(),SUM(Tbl_M3[[#This Row],[Subgroup 1]:[Subgroup 4]])),NA())</f>
        <v>#N/A</v>
      </c>
      <c r="G258" s="17" t="e" cm="1">
        <f t="array" ref="G258">MEDIAN(IF(ISNUMBER(Tbl_M3[Subgroup 1]),Tbl_M3[Subgroup 1]))</f>
        <v>#NUM!</v>
      </c>
    </row>
    <row r="259" spans="2:7" x14ac:dyDescent="0.25">
      <c r="B259" s="18"/>
      <c r="C259" s="18"/>
      <c r="D259" s="18"/>
      <c r="E259" s="18"/>
      <c r="F259" s="17" t="e">
        <f>IFERROR(IF(COUNTA(Tbl_M3[[#This Row],[Subgroup 1]:[Subgroup 4]])=0,NA(),SUM(Tbl_M3[[#This Row],[Subgroup 1]:[Subgroup 4]])),NA())</f>
        <v>#N/A</v>
      </c>
      <c r="G259" s="17" t="e" cm="1">
        <f t="array" ref="G259">MEDIAN(IF(ISNUMBER(Tbl_M3[Subgroup 1]),Tbl_M3[Subgroup 1]))</f>
        <v>#NUM!</v>
      </c>
    </row>
    <row r="260" spans="2:7" x14ac:dyDescent="0.25">
      <c r="B260" s="18"/>
      <c r="C260" s="18"/>
      <c r="D260" s="18"/>
      <c r="E260" s="18"/>
      <c r="F260" s="17" t="e">
        <f>IFERROR(IF(COUNTA(Tbl_M3[[#This Row],[Subgroup 1]:[Subgroup 4]])=0,NA(),SUM(Tbl_M3[[#This Row],[Subgroup 1]:[Subgroup 4]])),NA())</f>
        <v>#N/A</v>
      </c>
      <c r="G260" s="17" t="e" cm="1">
        <f t="array" ref="G260">MEDIAN(IF(ISNUMBER(Tbl_M3[Subgroup 1]),Tbl_M3[Subgroup 1]))</f>
        <v>#NUM!</v>
      </c>
    </row>
    <row r="261" spans="2:7" x14ac:dyDescent="0.25">
      <c r="B261" s="18"/>
      <c r="C261" s="18"/>
      <c r="D261" s="18"/>
      <c r="E261" s="18"/>
      <c r="F261" s="17" t="e">
        <f>IFERROR(IF(COUNTA(Tbl_M3[[#This Row],[Subgroup 1]:[Subgroup 4]])=0,NA(),SUM(Tbl_M3[[#This Row],[Subgroup 1]:[Subgroup 4]])),NA())</f>
        <v>#N/A</v>
      </c>
      <c r="G261" s="17" t="e" cm="1">
        <f t="array" ref="G261">MEDIAN(IF(ISNUMBER(Tbl_M3[Subgroup 1]),Tbl_M3[Subgroup 1]))</f>
        <v>#NUM!</v>
      </c>
    </row>
    <row r="262" spans="2:7" x14ac:dyDescent="0.25">
      <c r="B262" s="18"/>
      <c r="C262" s="18"/>
      <c r="D262" s="18"/>
      <c r="E262" s="18"/>
      <c r="F262" s="17" t="e">
        <f>IFERROR(IF(COUNTA(Tbl_M3[[#This Row],[Subgroup 1]:[Subgroup 4]])=0,NA(),SUM(Tbl_M3[[#This Row],[Subgroup 1]:[Subgroup 4]])),NA())</f>
        <v>#N/A</v>
      </c>
      <c r="G262" s="17" t="e" cm="1">
        <f t="array" ref="G262">MEDIAN(IF(ISNUMBER(Tbl_M3[Subgroup 1]),Tbl_M3[Subgroup 1]))</f>
        <v>#NUM!</v>
      </c>
    </row>
    <row r="263" spans="2:7" x14ac:dyDescent="0.25">
      <c r="B263" s="18"/>
      <c r="C263" s="18"/>
      <c r="D263" s="18"/>
      <c r="E263" s="18"/>
      <c r="F263" s="17" t="e">
        <f>IFERROR(IF(COUNTA(Tbl_M3[[#This Row],[Subgroup 1]:[Subgroup 4]])=0,NA(),SUM(Tbl_M3[[#This Row],[Subgroup 1]:[Subgroup 4]])),NA())</f>
        <v>#N/A</v>
      </c>
      <c r="G263" s="17" t="e" cm="1">
        <f t="array" ref="G263">MEDIAN(IF(ISNUMBER(Tbl_M3[Subgroup 1]),Tbl_M3[Subgroup 1]))</f>
        <v>#NUM!</v>
      </c>
    </row>
  </sheetData>
  <sheetProtection algorithmName="SHA-512" hashValue="1+FW5DSJYpsxRqBy7Yu8FQeL/WRcdt+ZkX32WpISbid9oI+OYV3IDAlT+FGiKGVzJEI1L9h56Q0qqXQGI4a2wA==" saltValue="4jRJQ2qIOiCOll9m8JpG4w==" spinCount="100000" sheet="1" objects="1" formatCells="0" formatColumns="0" formatRows="0" insertColumns="0" insertRows="0" deleteColumns="0" deleteRows="0" autoFilter="0"/>
  <mergeCells count="2">
    <mergeCell ref="J4:T4"/>
    <mergeCell ref="I27:T32"/>
  </mergeCells>
  <pageMargins left="0.25" right="0.25" top="0.75" bottom="0.75" header="0.3" footer="0.3"/>
  <pageSetup scale="75" fitToHeight="0" orientation="landscape" r:id="rId1"/>
  <headerFooter>
    <oddHeader>&amp;L&amp;"Calibri,Regular"M3: Additional Outcome Measure&amp;R&amp;G</oddHeader>
  </headerFooter>
  <rowBreaks count="1" manualBreakCount="1">
    <brk id="33" max="19" man="1"/>
  </rowBreaks>
  <drawing r:id="rId2"/>
  <legacyDrawing r:id="rId3"/>
  <legacyDrawingHF r:id="rId4"/>
  <tableParts count="1">
    <tablePart r:id="rId5"/>
  </tableParts>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03B66DC-9E36-4E65-B89C-677F1C2D6F0E}">
  <sheetPr codeName="Sheet1">
    <tabColor rgb="FF00919B"/>
    <pageSetUpPr fitToPage="1"/>
  </sheetPr>
  <dimension ref="A1:W134"/>
  <sheetViews>
    <sheetView showGridLines="0" zoomScaleNormal="100" zoomScaleSheetLayoutView="100" workbookViewId="0">
      <pane ySplit="1" topLeftCell="A2" activePane="bottomLeft" state="frozen"/>
      <selection activeCell="G11" sqref="G11"/>
      <selection pane="bottomLeft" activeCell="D15" sqref="D15"/>
    </sheetView>
  </sheetViews>
  <sheetFormatPr defaultRowHeight="15" x14ac:dyDescent="0.25"/>
  <cols>
    <col min="1" max="1" width="13.7109375" style="13" customWidth="1"/>
    <col min="2" max="5" width="13.7109375" style="21" customWidth="1"/>
    <col min="6" max="6" width="10.7109375" style="21" customWidth="1"/>
    <col min="7" max="7" width="9.7109375" style="21" customWidth="1"/>
    <col min="8" max="8" width="2.7109375" style="6" customWidth="1"/>
    <col min="9" max="20" width="8.85546875" style="6" customWidth="1"/>
    <col min="21" max="16384" width="9.140625" style="6"/>
  </cols>
  <sheetData>
    <row r="1" spans="1:23" s="44" customFormat="1" ht="23.25" x14ac:dyDescent="0.35">
      <c r="A1" s="43" t="s">
        <v>158</v>
      </c>
    </row>
    <row r="2" spans="1:23" s="76" customFormat="1" x14ac:dyDescent="0.25">
      <c r="A2" s="11" t="s">
        <v>15</v>
      </c>
      <c r="B2" s="12" t="s">
        <v>208</v>
      </c>
      <c r="C2" s="12"/>
      <c r="D2" s="12"/>
      <c r="E2" s="12"/>
      <c r="F2" s="12" t="s">
        <v>64</v>
      </c>
      <c r="G2" s="12" t="s">
        <v>62</v>
      </c>
    </row>
    <row r="3" spans="1:23" ht="30" x14ac:dyDescent="0.25">
      <c r="A3" s="107" t="s">
        <v>0</v>
      </c>
      <c r="B3" s="112" t="s">
        <v>70</v>
      </c>
      <c r="C3" s="111" t="s">
        <v>72</v>
      </c>
      <c r="D3" s="112" t="s">
        <v>74</v>
      </c>
      <c r="E3" s="112" t="s">
        <v>53</v>
      </c>
      <c r="F3" s="109" t="s">
        <v>202</v>
      </c>
      <c r="G3" s="110" t="s">
        <v>18</v>
      </c>
      <c r="I3" s="144" t="s">
        <v>195</v>
      </c>
      <c r="J3" s="144"/>
      <c r="K3" s="144"/>
      <c r="L3" s="144"/>
      <c r="M3" s="144"/>
      <c r="N3" s="144"/>
      <c r="O3" s="144"/>
      <c r="P3" s="144"/>
      <c r="Q3" s="144"/>
      <c r="R3" s="144"/>
      <c r="S3" s="144"/>
      <c r="T3" s="144"/>
    </row>
    <row r="4" spans="1:23" x14ac:dyDescent="0.25">
      <c r="A4" s="15">
        <v>44958</v>
      </c>
      <c r="B4" s="18"/>
      <c r="C4" s="18"/>
      <c r="D4" s="18"/>
      <c r="E4" s="18"/>
      <c r="F4" s="17" t="e">
        <f>IFERROR(IF(COUNTA(Tbl_TF[[#This Row],[All Staff Meeting]:[Huddles]])=0,NA(),SUM(Tbl_TF[[#This Row],[All Staff Meeting]:[Huddles]])),NA())</f>
        <v>#N/A</v>
      </c>
      <c r="G4" s="17" cm="1">
        <f t="array" aca="1" ref="G4" ca="1">IFERROR(MEDIAN(IF(ISNUMBER(TF_YMain),TF_YMain)),0)</f>
        <v>0</v>
      </c>
      <c r="H4" s="23">
        <f>IFERROR(MATCH($J$5,$B$3:$F$3,0),"")</f>
        <v>1</v>
      </c>
      <c r="I4" s="60" t="s">
        <v>19</v>
      </c>
      <c r="J4" s="142" t="s">
        <v>80</v>
      </c>
      <c r="K4" s="143"/>
      <c r="L4" s="143"/>
      <c r="M4" s="143"/>
      <c r="N4" s="143"/>
      <c r="O4" s="143"/>
      <c r="P4" s="143"/>
      <c r="Q4" s="143"/>
      <c r="R4" s="143"/>
      <c r="S4" s="143"/>
      <c r="T4" s="143"/>
    </row>
    <row r="5" spans="1:23" x14ac:dyDescent="0.25">
      <c r="A5" s="15"/>
      <c r="B5" s="18"/>
      <c r="C5" s="18"/>
      <c r="D5" s="18"/>
      <c r="E5" s="18"/>
      <c r="F5" s="17" t="e">
        <f>IFERROR(IF(COUNTA(Tbl_TF[[#This Row],[All Staff Meeting]:[Huddles]])=0,NA(),SUM(Tbl_TF[[#This Row],[All Staff Meeting]:[Huddles]])),NA())</f>
        <v>#N/A</v>
      </c>
      <c r="G5" s="17" cm="1">
        <f t="array" aca="1" ref="G5" ca="1">IFERROR(MEDIAN(IF(ISNUMBER(TF_YMain),TF_YMain)),0)</f>
        <v>0</v>
      </c>
      <c r="I5" s="14" t="s">
        <v>168</v>
      </c>
      <c r="J5" s="145" t="s">
        <v>70</v>
      </c>
      <c r="K5" s="145"/>
      <c r="L5" s="145"/>
      <c r="M5" s="145"/>
      <c r="N5" s="145"/>
      <c r="O5" s="145"/>
      <c r="P5" s="59" t="s">
        <v>169</v>
      </c>
    </row>
    <row r="6" spans="1:23" x14ac:dyDescent="0.25">
      <c r="A6" s="15"/>
      <c r="B6" s="18"/>
      <c r="C6" s="18"/>
      <c r="D6" s="18"/>
      <c r="E6" s="18"/>
      <c r="F6" s="17" t="e">
        <f>IFERROR(IF(COUNTA(Tbl_TF[[#This Row],[All Staff Meeting]:[Huddles]])=0,NA(),SUM(Tbl_TF[[#This Row],[All Staff Meeting]:[Huddles]])),NA())</f>
        <v>#N/A</v>
      </c>
      <c r="G6" s="17" cm="1">
        <f t="array" aca="1" ref="G6" ca="1">IFERROR(MEDIAN(IF(ISNUMBER(TF_YMain),TF_YMain)),0)</f>
        <v>0</v>
      </c>
    </row>
    <row r="7" spans="1:23" x14ac:dyDescent="0.25">
      <c r="A7" s="15"/>
      <c r="B7" s="18"/>
      <c r="C7" s="18"/>
      <c r="D7" s="18"/>
      <c r="E7" s="18"/>
      <c r="F7" s="17" t="e">
        <f>IFERROR(IF(COUNTA(Tbl_TF[[#This Row],[All Staff Meeting]:[Huddles]])=0,NA(),SUM(Tbl_TF[[#This Row],[All Staff Meeting]:[Huddles]])),NA())</f>
        <v>#N/A</v>
      </c>
      <c r="G7" s="17" cm="1">
        <f t="array" aca="1" ref="G7" ca="1">IFERROR(MEDIAN(IF(ISNUMBER(TF_YMain),TF_YMain)),0)</f>
        <v>0</v>
      </c>
    </row>
    <row r="8" spans="1:23" x14ac:dyDescent="0.25">
      <c r="A8" s="15"/>
      <c r="B8" s="18"/>
      <c r="C8" s="18"/>
      <c r="D8" s="18"/>
      <c r="E8" s="18"/>
      <c r="F8" s="17" t="e">
        <f>IFERROR(IF(COUNTA(Tbl_TF[[#This Row],[All Staff Meeting]:[Huddles]])=0,NA(),SUM(Tbl_TF[[#This Row],[All Staff Meeting]:[Huddles]])),NA())</f>
        <v>#N/A</v>
      </c>
      <c r="G8" s="17" cm="1">
        <f t="array" aca="1" ref="G8" ca="1">IFERROR(MEDIAN(IF(ISNUMBER(TF_YMain),TF_YMain)),0)</f>
        <v>0</v>
      </c>
    </row>
    <row r="9" spans="1:23" x14ac:dyDescent="0.25">
      <c r="A9" s="15"/>
      <c r="B9" s="18"/>
      <c r="C9" s="18"/>
      <c r="D9" s="18"/>
      <c r="E9" s="18"/>
      <c r="F9" s="17" t="e">
        <f>IFERROR(IF(COUNTA(Tbl_TF[[#This Row],[All Staff Meeting]:[Huddles]])=0,NA(),SUM(Tbl_TF[[#This Row],[All Staff Meeting]:[Huddles]])),NA())</f>
        <v>#N/A</v>
      </c>
      <c r="G9" s="17" cm="1">
        <f t="array" aca="1" ref="G9" ca="1">IFERROR(MEDIAN(IF(ISNUMBER(TF_YMain),TF_YMain)),0)</f>
        <v>0</v>
      </c>
    </row>
    <row r="10" spans="1:23" x14ac:dyDescent="0.25">
      <c r="A10" s="15"/>
      <c r="B10" s="18"/>
      <c r="C10" s="18"/>
      <c r="D10" s="18"/>
      <c r="E10" s="18"/>
      <c r="F10" s="17" t="e">
        <f>IFERROR(IF(COUNTA(Tbl_TF[[#This Row],[All Staff Meeting]:[Huddles]])=0,NA(),SUM(Tbl_TF[[#This Row],[All Staff Meeting]:[Huddles]])),NA())</f>
        <v>#N/A</v>
      </c>
      <c r="G10" s="17" cm="1">
        <f t="array" aca="1" ref="G10" ca="1">IFERROR(MEDIAN(IF(ISNUMBER(TF_YMain),TF_YMain)),0)</f>
        <v>0</v>
      </c>
      <c r="W10" s="58"/>
    </row>
    <row r="11" spans="1:23" x14ac:dyDescent="0.25">
      <c r="A11" s="15"/>
      <c r="B11" s="18"/>
      <c r="C11" s="18"/>
      <c r="D11" s="18"/>
      <c r="E11" s="18"/>
      <c r="F11" s="17" t="e">
        <f>IFERROR(IF(COUNTA(Tbl_TF[[#This Row],[All Staff Meeting]:[Huddles]])=0,NA(),SUM(Tbl_TF[[#This Row],[All Staff Meeting]:[Huddles]])),NA())</f>
        <v>#N/A</v>
      </c>
      <c r="G11" s="17" cm="1">
        <f t="array" aca="1" ref="G11" ca="1">IFERROR(MEDIAN(IF(ISNUMBER(TF_YMain),TF_YMain)),0)</f>
        <v>0</v>
      </c>
    </row>
    <row r="12" spans="1:23" x14ac:dyDescent="0.25">
      <c r="A12" s="15"/>
      <c r="B12" s="18"/>
      <c r="C12" s="18"/>
      <c r="D12" s="18"/>
      <c r="E12" s="18"/>
      <c r="F12" s="17" t="e">
        <f>IFERROR(IF(COUNTA(Tbl_TF[[#This Row],[All Staff Meeting]:[Huddles]])=0,NA(),SUM(Tbl_TF[[#This Row],[All Staff Meeting]:[Huddles]])),NA())</f>
        <v>#N/A</v>
      </c>
      <c r="G12" s="17" cm="1">
        <f t="array" aca="1" ref="G12" ca="1">IFERROR(MEDIAN(IF(ISNUMBER(TF_YMain),TF_YMain)),0)</f>
        <v>0</v>
      </c>
    </row>
    <row r="13" spans="1:23" x14ac:dyDescent="0.25">
      <c r="A13" s="15"/>
      <c r="B13" s="18"/>
      <c r="C13" s="18"/>
      <c r="D13" s="18"/>
      <c r="E13" s="18"/>
      <c r="F13" s="17" t="e">
        <f>IFERROR(IF(COUNTA(Tbl_TF[[#This Row],[All Staff Meeting]:[Huddles]])=0,NA(),SUM(Tbl_TF[[#This Row],[All Staff Meeting]:[Huddles]])),NA())</f>
        <v>#N/A</v>
      </c>
      <c r="G13" s="17" cm="1">
        <f t="array" aca="1" ref="G13" ca="1">IFERROR(MEDIAN(IF(ISNUMBER(TF_YMain),TF_YMain)),0)</f>
        <v>0</v>
      </c>
    </row>
    <row r="14" spans="1:23" x14ac:dyDescent="0.25">
      <c r="A14" s="15"/>
      <c r="B14" s="18"/>
      <c r="C14" s="18"/>
      <c r="D14" s="18"/>
      <c r="E14" s="18"/>
      <c r="F14" s="17" t="e">
        <f>IFERROR(IF(COUNTA(Tbl_TF[[#This Row],[All Staff Meeting]:[Huddles]])=0,NA(),SUM(Tbl_TF[[#This Row],[All Staff Meeting]:[Huddles]])),NA())</f>
        <v>#N/A</v>
      </c>
      <c r="G14" s="17" cm="1">
        <f t="array" aca="1" ref="G14" ca="1">IFERROR(MEDIAN(IF(ISNUMBER(TF_YMain),TF_YMain)),0)</f>
        <v>0</v>
      </c>
    </row>
    <row r="15" spans="1:23" x14ac:dyDescent="0.25">
      <c r="A15" s="15"/>
      <c r="B15" s="18"/>
      <c r="C15" s="18"/>
      <c r="D15" s="18"/>
      <c r="E15" s="18"/>
      <c r="F15" s="17" t="e">
        <f>IFERROR(IF(COUNTA(Tbl_TF[[#This Row],[All Staff Meeting]:[Huddles]])=0,NA(),SUM(Tbl_TF[[#This Row],[All Staff Meeting]:[Huddles]])),NA())</f>
        <v>#N/A</v>
      </c>
      <c r="G15" s="17" cm="1">
        <f t="array" aca="1" ref="G15" ca="1">IFERROR(MEDIAN(IF(ISNUMBER(TF_YMain),TF_YMain)),0)</f>
        <v>0</v>
      </c>
    </row>
    <row r="16" spans="1:23" x14ac:dyDescent="0.25">
      <c r="A16" s="15"/>
      <c r="B16" s="18"/>
      <c r="C16" s="18"/>
      <c r="D16" s="18"/>
      <c r="E16" s="18"/>
      <c r="F16" s="17" t="e">
        <f>IFERROR(IF(COUNTA(Tbl_TF[[#This Row],[All Staff Meeting]:[Huddles]])=0,NA(),SUM(Tbl_TF[[#This Row],[All Staff Meeting]:[Huddles]])),NA())</f>
        <v>#N/A</v>
      </c>
      <c r="G16" s="17" cm="1">
        <f t="array" aca="1" ref="G16" ca="1">IFERROR(MEDIAN(IF(ISNUMBER(TF_YMain),TF_YMain)),0)</f>
        <v>0</v>
      </c>
    </row>
    <row r="17" spans="1:20" x14ac:dyDescent="0.25">
      <c r="A17" s="15"/>
      <c r="B17" s="18"/>
      <c r="C17" s="18"/>
      <c r="D17" s="18"/>
      <c r="E17" s="18"/>
      <c r="F17" s="17" t="e">
        <f>IFERROR(IF(COUNTA(Tbl_TF[[#This Row],[All Staff Meeting]:[Huddles]])=0,NA(),SUM(Tbl_TF[[#This Row],[All Staff Meeting]:[Huddles]])),NA())</f>
        <v>#N/A</v>
      </c>
      <c r="G17" s="17" cm="1">
        <f t="array" aca="1" ref="G17" ca="1">IFERROR(MEDIAN(IF(ISNUMBER(TF_YMain),TF_YMain)),0)</f>
        <v>0</v>
      </c>
    </row>
    <row r="18" spans="1:20" x14ac:dyDescent="0.25">
      <c r="A18" s="15"/>
      <c r="B18" s="18"/>
      <c r="C18" s="18"/>
      <c r="D18" s="18"/>
      <c r="E18" s="18"/>
      <c r="F18" s="17" t="e">
        <f>IFERROR(IF(COUNTA(Tbl_TF[[#This Row],[All Staff Meeting]:[Huddles]])=0,NA(),SUM(Tbl_TF[[#This Row],[All Staff Meeting]:[Huddles]])),NA())</f>
        <v>#N/A</v>
      </c>
      <c r="G18" s="17" cm="1">
        <f t="array" aca="1" ref="G18" ca="1">IFERROR(MEDIAN(IF(ISNUMBER(TF_YMain),TF_YMain)),0)</f>
        <v>0</v>
      </c>
    </row>
    <row r="19" spans="1:20" x14ac:dyDescent="0.25">
      <c r="A19" s="15"/>
      <c r="B19" s="18"/>
      <c r="C19" s="18"/>
      <c r="D19" s="18"/>
      <c r="E19" s="18"/>
      <c r="F19" s="17" t="e">
        <f>IFERROR(IF(COUNTA(Tbl_TF[[#This Row],[All Staff Meeting]:[Huddles]])=0,NA(),SUM(Tbl_TF[[#This Row],[All Staff Meeting]:[Huddles]])),NA())</f>
        <v>#N/A</v>
      </c>
      <c r="G19" s="17" cm="1">
        <f t="array" aca="1" ref="G19" ca="1">IFERROR(MEDIAN(IF(ISNUMBER(TF_YMain),TF_YMain)),0)</f>
        <v>0</v>
      </c>
    </row>
    <row r="20" spans="1:20" x14ac:dyDescent="0.25">
      <c r="A20" s="15"/>
      <c r="B20" s="18"/>
      <c r="C20" s="18"/>
      <c r="D20" s="18"/>
      <c r="E20" s="18"/>
      <c r="F20" s="17" t="e">
        <f>IFERROR(IF(COUNTA(Tbl_TF[[#This Row],[All Staff Meeting]:[Huddles]])=0,NA(),SUM(Tbl_TF[[#This Row],[All Staff Meeting]:[Huddles]])),NA())</f>
        <v>#N/A</v>
      </c>
      <c r="G20" s="17" cm="1">
        <f t="array" aca="1" ref="G20" ca="1">IFERROR(MEDIAN(IF(ISNUMBER(TF_YMain),TF_YMain)),0)</f>
        <v>0</v>
      </c>
    </row>
    <row r="21" spans="1:20" x14ac:dyDescent="0.25">
      <c r="A21" s="15"/>
      <c r="B21" s="18"/>
      <c r="C21" s="18"/>
      <c r="D21" s="18"/>
      <c r="E21" s="18"/>
      <c r="F21" s="17" t="e">
        <f>IFERROR(IF(COUNTA(Tbl_TF[[#This Row],[All Staff Meeting]:[Huddles]])=0,NA(),SUM(Tbl_TF[[#This Row],[All Staff Meeting]:[Huddles]])),NA())</f>
        <v>#N/A</v>
      </c>
      <c r="G21" s="17" cm="1">
        <f t="array" aca="1" ref="G21" ca="1">IFERROR(MEDIAN(IF(ISNUMBER(TF_YMain),TF_YMain)),0)</f>
        <v>0</v>
      </c>
    </row>
    <row r="22" spans="1:20" x14ac:dyDescent="0.25">
      <c r="A22" s="15"/>
      <c r="B22" s="18"/>
      <c r="C22" s="18"/>
      <c r="D22" s="18"/>
      <c r="E22" s="18"/>
      <c r="F22" s="17" t="e">
        <f>IFERROR(IF(COUNTA(Tbl_TF[[#This Row],[All Staff Meeting]:[Huddles]])=0,NA(),SUM(Tbl_TF[[#This Row],[All Staff Meeting]:[Huddles]])),NA())</f>
        <v>#N/A</v>
      </c>
      <c r="G22" s="17" cm="1">
        <f t="array" aca="1" ref="G22" ca="1">IFERROR(MEDIAN(IF(ISNUMBER(TF_YMain),TF_YMain)),0)</f>
        <v>0</v>
      </c>
    </row>
    <row r="23" spans="1:20" x14ac:dyDescent="0.25">
      <c r="A23" s="15"/>
      <c r="B23" s="18"/>
      <c r="C23" s="18"/>
      <c r="D23" s="18"/>
      <c r="E23" s="18"/>
      <c r="F23" s="17" t="e">
        <f>IFERROR(IF(COUNTA(Tbl_TF[[#This Row],[All Staff Meeting]:[Huddles]])=0,NA(),SUM(Tbl_TF[[#This Row],[All Staff Meeting]:[Huddles]])),NA())</f>
        <v>#N/A</v>
      </c>
      <c r="G23" s="17" cm="1">
        <f t="array" aca="1" ref="G23" ca="1">IFERROR(MEDIAN(IF(ISNUMBER(TF_YMain),TF_YMain)),0)</f>
        <v>0</v>
      </c>
    </row>
    <row r="24" spans="1:20" x14ac:dyDescent="0.25">
      <c r="A24" s="15"/>
      <c r="B24" s="18"/>
      <c r="C24" s="18"/>
      <c r="D24" s="18"/>
      <c r="E24" s="18"/>
      <c r="F24" s="17" t="e">
        <f>IFERROR(IF(COUNTA(Tbl_TF[[#This Row],[All Staff Meeting]:[Huddles]])=0,NA(),SUM(Tbl_TF[[#This Row],[All Staff Meeting]:[Huddles]])),NA())</f>
        <v>#N/A</v>
      </c>
      <c r="G24" s="17" cm="1">
        <f t="array" aca="1" ref="G24" ca="1">IFERROR(MEDIAN(IF(ISNUMBER(TF_YMain),TF_YMain)),0)</f>
        <v>0</v>
      </c>
    </row>
    <row r="25" spans="1:20" x14ac:dyDescent="0.25">
      <c r="A25" s="15"/>
      <c r="B25" s="18"/>
      <c r="C25" s="18"/>
      <c r="D25" s="18"/>
      <c r="E25" s="18"/>
      <c r="F25" s="17" t="e">
        <f>IFERROR(IF(COUNTA(Tbl_TF[[#This Row],[All Staff Meeting]:[Huddles]])=0,NA(),SUM(Tbl_TF[[#This Row],[All Staff Meeting]:[Huddles]])),NA())</f>
        <v>#N/A</v>
      </c>
      <c r="G25" s="17" cm="1">
        <f t="array" aca="1" ref="G25" ca="1">IFERROR(MEDIAN(IF(ISNUMBER(TF_YMain),TF_YMain)),0)</f>
        <v>0</v>
      </c>
    </row>
    <row r="26" spans="1:20" x14ac:dyDescent="0.25">
      <c r="A26" s="15"/>
      <c r="B26" s="18"/>
      <c r="C26" s="18"/>
      <c r="D26" s="18"/>
      <c r="E26" s="18"/>
      <c r="F26" s="17" t="e">
        <f>IFERROR(IF(COUNTA(Tbl_TF[[#This Row],[All Staff Meeting]:[Huddles]])=0,NA(),SUM(Tbl_TF[[#This Row],[All Staff Meeting]:[Huddles]])),NA())</f>
        <v>#N/A</v>
      </c>
      <c r="G26" s="17" cm="1">
        <f t="array" aca="1" ref="G26" ca="1">IFERROR(MEDIAN(IF(ISNUMBER(TF_YMain),TF_YMain)),0)</f>
        <v>0</v>
      </c>
      <c r="I26" s="71"/>
      <c r="J26" s="18"/>
      <c r="K26" s="18"/>
      <c r="L26" s="18"/>
      <c r="M26" s="18"/>
      <c r="N26" s="18"/>
      <c r="O26" s="18"/>
      <c r="P26" s="18"/>
      <c r="Q26" s="18"/>
      <c r="R26" s="18"/>
      <c r="S26" s="18"/>
      <c r="T26" s="18"/>
    </row>
    <row r="27" spans="1:20" x14ac:dyDescent="0.25">
      <c r="A27" s="15"/>
      <c r="B27" s="18"/>
      <c r="C27" s="18"/>
      <c r="D27" s="18"/>
      <c r="E27" s="18"/>
      <c r="F27" s="17" t="e">
        <f>IFERROR(IF(COUNTA(Tbl_TF[[#This Row],[All Staff Meeting]:[Huddles]])=0,NA(),SUM(Tbl_TF[[#This Row],[All Staff Meeting]:[Huddles]])),NA())</f>
        <v>#N/A</v>
      </c>
      <c r="G27" s="17" cm="1">
        <f t="array" aca="1" ref="G27" ca="1">IFERROR(MEDIAN(IF(ISNUMBER(TF_YMain),TF_YMain)),0)</f>
        <v>0</v>
      </c>
      <c r="I27" s="19" t="s">
        <v>3</v>
      </c>
      <c r="J27" s="20"/>
      <c r="K27" s="20"/>
      <c r="L27" s="20"/>
      <c r="M27" s="20"/>
      <c r="N27" s="20"/>
      <c r="O27" s="20"/>
      <c r="P27" s="20"/>
      <c r="Q27" s="20"/>
      <c r="R27" s="20"/>
      <c r="S27" s="20"/>
      <c r="T27" s="20"/>
    </row>
    <row r="28" spans="1:20" x14ac:dyDescent="0.25">
      <c r="A28" s="15"/>
      <c r="B28" s="18"/>
      <c r="C28" s="18"/>
      <c r="D28" s="18"/>
      <c r="E28" s="18"/>
      <c r="F28" s="17" t="e">
        <f>IFERROR(IF(COUNTA(Tbl_TF[[#This Row],[All Staff Meeting]:[Huddles]])=0,NA(),SUM(Tbl_TF[[#This Row],[All Staff Meeting]:[Huddles]])),NA())</f>
        <v>#N/A</v>
      </c>
      <c r="G28" s="17" cm="1">
        <f t="array" aca="1" ref="G28" ca="1">IFERROR(MEDIAN(IF(ISNUMBER(TF_YMain),TF_YMain)),0)</f>
        <v>0</v>
      </c>
      <c r="I28" s="131"/>
      <c r="J28" s="132"/>
      <c r="K28" s="132"/>
      <c r="L28" s="132"/>
      <c r="M28" s="132"/>
      <c r="N28" s="132"/>
      <c r="O28" s="132"/>
      <c r="P28" s="132"/>
      <c r="Q28" s="132"/>
      <c r="R28" s="132"/>
      <c r="S28" s="132"/>
      <c r="T28" s="133"/>
    </row>
    <row r="29" spans="1:20" x14ac:dyDescent="0.25">
      <c r="A29" s="15"/>
      <c r="B29" s="18"/>
      <c r="C29" s="18"/>
      <c r="D29" s="18"/>
      <c r="E29" s="18"/>
      <c r="F29" s="17" t="e">
        <f>IFERROR(IF(COUNTA(Tbl_TF[[#This Row],[All Staff Meeting]:[Huddles]])=0,NA(),SUM(Tbl_TF[[#This Row],[All Staff Meeting]:[Huddles]])),NA())</f>
        <v>#N/A</v>
      </c>
      <c r="G29" s="17" cm="1">
        <f t="array" aca="1" ref="G29" ca="1">IFERROR(MEDIAN(IF(ISNUMBER(TF_YMain),TF_YMain)),0)</f>
        <v>0</v>
      </c>
      <c r="I29" s="134"/>
      <c r="J29" s="135"/>
      <c r="K29" s="135"/>
      <c r="L29" s="135"/>
      <c r="M29" s="135"/>
      <c r="N29" s="135"/>
      <c r="O29" s="135"/>
      <c r="P29" s="135"/>
      <c r="Q29" s="135"/>
      <c r="R29" s="135"/>
      <c r="S29" s="135"/>
      <c r="T29" s="136"/>
    </row>
    <row r="30" spans="1:20" x14ac:dyDescent="0.25">
      <c r="A30" s="15"/>
      <c r="B30" s="18"/>
      <c r="C30" s="18"/>
      <c r="D30" s="18"/>
      <c r="E30" s="18"/>
      <c r="F30" s="17" t="e">
        <f>IFERROR(IF(COUNTA(Tbl_TF[[#This Row],[All Staff Meeting]:[Huddles]])=0,NA(),SUM(Tbl_TF[[#This Row],[All Staff Meeting]:[Huddles]])),NA())</f>
        <v>#N/A</v>
      </c>
      <c r="G30" s="17" cm="1">
        <f t="array" aca="1" ref="G30" ca="1">IFERROR(MEDIAN(IF(ISNUMBER(TF_YMain),TF_YMain)),0)</f>
        <v>0</v>
      </c>
      <c r="I30" s="134"/>
      <c r="J30" s="135"/>
      <c r="K30" s="135"/>
      <c r="L30" s="135"/>
      <c r="M30" s="135"/>
      <c r="N30" s="135"/>
      <c r="O30" s="135"/>
      <c r="P30" s="135"/>
      <c r="Q30" s="135"/>
      <c r="R30" s="135"/>
      <c r="S30" s="135"/>
      <c r="T30" s="136"/>
    </row>
    <row r="31" spans="1:20" x14ac:dyDescent="0.25">
      <c r="A31" s="15"/>
      <c r="B31" s="18"/>
      <c r="C31" s="18"/>
      <c r="D31" s="18"/>
      <c r="E31" s="18"/>
      <c r="F31" s="17" t="e">
        <f>IFERROR(IF(COUNTA(Tbl_TF[[#This Row],[All Staff Meeting]:[Huddles]])=0,NA(),SUM(Tbl_TF[[#This Row],[All Staff Meeting]:[Huddles]])),NA())</f>
        <v>#N/A</v>
      </c>
      <c r="G31" s="17" cm="1">
        <f t="array" aca="1" ref="G31" ca="1">IFERROR(MEDIAN(IF(ISNUMBER(TF_YMain),TF_YMain)),0)</f>
        <v>0</v>
      </c>
      <c r="I31" s="134"/>
      <c r="J31" s="135"/>
      <c r="K31" s="135"/>
      <c r="L31" s="135"/>
      <c r="M31" s="135"/>
      <c r="N31" s="135"/>
      <c r="O31" s="135"/>
      <c r="P31" s="135"/>
      <c r="Q31" s="135"/>
      <c r="R31" s="135"/>
      <c r="S31" s="135"/>
      <c r="T31" s="136"/>
    </row>
    <row r="32" spans="1:20" x14ac:dyDescent="0.25">
      <c r="A32" s="15"/>
      <c r="B32" s="18"/>
      <c r="C32" s="18"/>
      <c r="D32" s="18"/>
      <c r="E32" s="18"/>
      <c r="F32" s="17" t="e">
        <f>IFERROR(IF(COUNTA(Tbl_TF[[#This Row],[All Staff Meeting]:[Huddles]])=0,NA(),SUM(Tbl_TF[[#This Row],[All Staff Meeting]:[Huddles]])),NA())</f>
        <v>#N/A</v>
      </c>
      <c r="G32" s="17" cm="1">
        <f t="array" aca="1" ref="G32" ca="1">IFERROR(MEDIAN(IF(ISNUMBER(TF_YMain),TF_YMain)),0)</f>
        <v>0</v>
      </c>
      <c r="I32" s="134"/>
      <c r="J32" s="135"/>
      <c r="K32" s="135"/>
      <c r="L32" s="135"/>
      <c r="M32" s="135"/>
      <c r="N32" s="135"/>
      <c r="O32" s="135"/>
      <c r="P32" s="135"/>
      <c r="Q32" s="135"/>
      <c r="R32" s="135"/>
      <c r="S32" s="135"/>
      <c r="T32" s="136"/>
    </row>
    <row r="33" spans="1:20" x14ac:dyDescent="0.25">
      <c r="A33" s="15"/>
      <c r="B33" s="18"/>
      <c r="C33" s="18"/>
      <c r="D33" s="18"/>
      <c r="E33" s="18"/>
      <c r="F33" s="17" t="e">
        <f>IFERROR(IF(COUNTA(Tbl_TF[[#This Row],[All Staff Meeting]:[Huddles]])=0,NA(),SUM(Tbl_TF[[#This Row],[All Staff Meeting]:[Huddles]])),NA())</f>
        <v>#N/A</v>
      </c>
      <c r="G33" s="17" cm="1">
        <f t="array" aca="1" ref="G33" ca="1">IFERROR(MEDIAN(IF(ISNUMBER(TF_YMain),TF_YMain)),0)</f>
        <v>0</v>
      </c>
      <c r="I33" s="137"/>
      <c r="J33" s="138"/>
      <c r="K33" s="138"/>
      <c r="L33" s="138"/>
      <c r="M33" s="138"/>
      <c r="N33" s="138"/>
      <c r="O33" s="138"/>
      <c r="P33" s="138"/>
      <c r="Q33" s="138"/>
      <c r="R33" s="138"/>
      <c r="S33" s="138"/>
      <c r="T33" s="139"/>
    </row>
    <row r="34" spans="1:20" x14ac:dyDescent="0.25">
      <c r="A34" s="15"/>
      <c r="B34" s="18"/>
      <c r="C34" s="18"/>
      <c r="D34" s="18"/>
      <c r="E34" s="18"/>
      <c r="F34" s="17" t="e">
        <f>IFERROR(IF(COUNTA(Tbl_TF[[#This Row],[All Staff Meeting]:[Huddles]])=0,NA(),SUM(Tbl_TF[[#This Row],[All Staff Meeting]:[Huddles]])),NA())</f>
        <v>#N/A</v>
      </c>
      <c r="G34" s="17" cm="1">
        <f t="array" aca="1" ref="G34" ca="1">IFERROR(MEDIAN(IF(ISNUMBER(TF_YMain),TF_YMain)),0)</f>
        <v>0</v>
      </c>
    </row>
    <row r="35" spans="1:20" x14ac:dyDescent="0.25">
      <c r="A35" s="15"/>
      <c r="B35" s="18"/>
      <c r="C35" s="18"/>
      <c r="D35" s="18"/>
      <c r="E35" s="18"/>
      <c r="F35" s="17" t="e">
        <f>IFERROR(IF(COUNTA(Tbl_TF[[#This Row],[All Staff Meeting]:[Huddles]])=0,NA(),SUM(Tbl_TF[[#This Row],[All Staff Meeting]:[Huddles]])),NA())</f>
        <v>#N/A</v>
      </c>
      <c r="G35" s="17" cm="1">
        <f t="array" aca="1" ref="G35" ca="1">IFERROR(MEDIAN(IF(ISNUMBER(TF_YMain),TF_YMain)),0)</f>
        <v>0</v>
      </c>
      <c r="I35" s="74" t="s">
        <v>191</v>
      </c>
      <c r="J35" s="75"/>
      <c r="K35" s="75"/>
      <c r="L35" s="75"/>
      <c r="M35" s="75"/>
      <c r="N35" s="75"/>
      <c r="O35" s="75"/>
      <c r="P35" s="75"/>
      <c r="Q35" s="75"/>
      <c r="R35" s="75"/>
      <c r="S35" s="75"/>
      <c r="T35" s="75"/>
    </row>
    <row r="36" spans="1:20" x14ac:dyDescent="0.25">
      <c r="A36" s="15"/>
      <c r="B36" s="18"/>
      <c r="C36" s="18"/>
      <c r="D36" s="18"/>
      <c r="E36" s="18"/>
      <c r="F36" s="17" t="e">
        <f>IFERROR(IF(COUNTA(Tbl_TF[[#This Row],[All Staff Meeting]:[Huddles]])=0,NA(),SUM(Tbl_TF[[#This Row],[All Staff Meeting]:[Huddles]])),NA())</f>
        <v>#N/A</v>
      </c>
      <c r="G36" s="17" cm="1">
        <f t="array" aca="1" ref="G36" ca="1">IFERROR(MEDIAN(IF(ISNUMBER(TF_YMain),TF_YMain)),0)</f>
        <v>0</v>
      </c>
      <c r="I36" s="72"/>
      <c r="J36" s="72"/>
      <c r="K36" s="72"/>
      <c r="L36" s="72"/>
      <c r="M36" s="72"/>
      <c r="N36" s="72"/>
      <c r="O36" s="72"/>
      <c r="P36" s="72"/>
      <c r="Q36" s="72"/>
      <c r="R36" s="72"/>
      <c r="S36" s="72"/>
      <c r="T36" s="72"/>
    </row>
    <row r="37" spans="1:20" x14ac:dyDescent="0.25">
      <c r="A37" s="15"/>
      <c r="B37" s="18"/>
      <c r="C37" s="18"/>
      <c r="D37" s="18"/>
      <c r="E37" s="18"/>
      <c r="F37" s="17" t="e">
        <f>IFERROR(IF(COUNTA(Tbl_TF[[#This Row],[All Staff Meeting]:[Huddles]])=0,NA(),SUM(Tbl_TF[[#This Row],[All Staff Meeting]:[Huddles]])),NA())</f>
        <v>#N/A</v>
      </c>
      <c r="G37" s="17" cm="1">
        <f t="array" aca="1" ref="G37" ca="1">IFERROR(MEDIAN(IF(ISNUMBER(TF_YMain),TF_YMain)),0)</f>
        <v>0</v>
      </c>
      <c r="I37" s="72"/>
      <c r="J37" s="72"/>
      <c r="K37" s="72"/>
      <c r="L37" s="72"/>
      <c r="M37" s="72"/>
      <c r="N37" s="72"/>
      <c r="O37" s="72"/>
      <c r="P37" s="72"/>
      <c r="Q37" s="72"/>
      <c r="R37" s="72"/>
      <c r="S37" s="72"/>
      <c r="T37" s="72"/>
    </row>
    <row r="38" spans="1:20" x14ac:dyDescent="0.25">
      <c r="A38" s="15"/>
      <c r="B38" s="18"/>
      <c r="C38" s="18"/>
      <c r="D38" s="18"/>
      <c r="E38" s="18"/>
      <c r="F38" s="17" t="e">
        <f>IFERROR(IF(COUNTA(Tbl_TF[[#This Row],[All Staff Meeting]:[Huddles]])=0,NA(),SUM(Tbl_TF[[#This Row],[All Staff Meeting]:[Huddles]])),NA())</f>
        <v>#N/A</v>
      </c>
      <c r="G38" s="17" cm="1">
        <f t="array" aca="1" ref="G38" ca="1">IFERROR(MEDIAN(IF(ISNUMBER(TF_YMain),TF_YMain)),0)</f>
        <v>0</v>
      </c>
      <c r="I38" s="72"/>
      <c r="J38" s="72"/>
      <c r="K38" s="72"/>
      <c r="L38" s="72"/>
      <c r="M38" s="72"/>
      <c r="N38" s="72"/>
      <c r="O38" s="72"/>
      <c r="P38" s="72"/>
      <c r="Q38" s="72"/>
      <c r="R38" s="72"/>
      <c r="S38" s="72"/>
      <c r="T38" s="72"/>
    </row>
    <row r="39" spans="1:20" x14ac:dyDescent="0.25">
      <c r="A39" s="15"/>
      <c r="B39" s="18"/>
      <c r="C39" s="18"/>
      <c r="D39" s="18"/>
      <c r="E39" s="18"/>
      <c r="F39" s="17" t="e">
        <f>IFERROR(IF(COUNTA(Tbl_TF[[#This Row],[All Staff Meeting]:[Huddles]])=0,NA(),SUM(Tbl_TF[[#This Row],[All Staff Meeting]:[Huddles]])),NA())</f>
        <v>#N/A</v>
      </c>
      <c r="G39" s="17" cm="1">
        <f t="array" aca="1" ref="G39" ca="1">IFERROR(MEDIAN(IF(ISNUMBER(TF_YMain),TF_YMain)),0)</f>
        <v>0</v>
      </c>
      <c r="I39" s="72"/>
      <c r="J39" s="72"/>
      <c r="K39" s="72"/>
      <c r="L39" s="72"/>
      <c r="M39" s="72"/>
      <c r="N39" s="72"/>
      <c r="O39" s="72"/>
      <c r="P39" s="72"/>
      <c r="Q39" s="72"/>
      <c r="R39" s="72"/>
      <c r="S39" s="72"/>
      <c r="T39" s="72"/>
    </row>
    <row r="40" spans="1:20" x14ac:dyDescent="0.25">
      <c r="A40" s="15"/>
      <c r="B40" s="18"/>
      <c r="C40" s="18"/>
      <c r="D40" s="18"/>
      <c r="E40" s="18"/>
      <c r="F40" s="17" t="e">
        <f>IFERROR(IF(COUNTA(Tbl_TF[[#This Row],[All Staff Meeting]:[Huddles]])=0,NA(),SUM(Tbl_TF[[#This Row],[All Staff Meeting]:[Huddles]])),NA())</f>
        <v>#N/A</v>
      </c>
      <c r="G40" s="17" cm="1">
        <f t="array" aca="1" ref="G40" ca="1">IFERROR(MEDIAN(IF(ISNUMBER(TF_YMain),TF_YMain)),0)</f>
        <v>0</v>
      </c>
      <c r="I40" s="72"/>
      <c r="J40" s="72"/>
      <c r="K40" s="72"/>
      <c r="L40" s="72"/>
      <c r="M40" s="72"/>
      <c r="N40" s="72"/>
      <c r="O40" s="72"/>
      <c r="P40" s="72"/>
      <c r="Q40" s="72"/>
      <c r="R40" s="72"/>
      <c r="S40" s="72"/>
      <c r="T40" s="72"/>
    </row>
    <row r="41" spans="1:20" x14ac:dyDescent="0.25">
      <c r="A41" s="15"/>
      <c r="B41" s="18"/>
      <c r="C41" s="18"/>
      <c r="D41" s="18"/>
      <c r="E41" s="18"/>
      <c r="F41" s="17" t="e">
        <f>IFERROR(IF(COUNTA(Tbl_TF[[#This Row],[All Staff Meeting]:[Huddles]])=0,NA(),SUM(Tbl_TF[[#This Row],[All Staff Meeting]:[Huddles]])),NA())</f>
        <v>#N/A</v>
      </c>
      <c r="G41" s="17" cm="1">
        <f t="array" aca="1" ref="G41" ca="1">IFERROR(MEDIAN(IF(ISNUMBER(TF_YMain),TF_YMain)),0)</f>
        <v>0</v>
      </c>
      <c r="I41" s="72"/>
      <c r="J41" s="72"/>
      <c r="K41" s="72"/>
      <c r="L41" s="72"/>
      <c r="M41" s="72"/>
      <c r="N41" s="72"/>
      <c r="O41" s="72"/>
      <c r="P41" s="72"/>
      <c r="Q41" s="72"/>
      <c r="R41" s="72"/>
      <c r="S41" s="72"/>
      <c r="T41" s="72"/>
    </row>
    <row r="42" spans="1:20" x14ac:dyDescent="0.25">
      <c r="A42" s="15"/>
      <c r="B42" s="18"/>
      <c r="C42" s="18"/>
      <c r="D42" s="18"/>
      <c r="E42" s="18"/>
      <c r="F42" s="17" t="e">
        <f>IFERROR(IF(COUNTA(Tbl_TF[[#This Row],[All Staff Meeting]:[Huddles]])=0,NA(),SUM(Tbl_TF[[#This Row],[All Staff Meeting]:[Huddles]])),NA())</f>
        <v>#N/A</v>
      </c>
      <c r="G42" s="17" cm="1">
        <f t="array" aca="1" ref="G42" ca="1">IFERROR(MEDIAN(IF(ISNUMBER(TF_YMain),TF_YMain)),0)</f>
        <v>0</v>
      </c>
      <c r="I42" s="72"/>
      <c r="J42" s="72"/>
      <c r="K42" s="72"/>
      <c r="L42" s="72"/>
      <c r="M42" s="72"/>
      <c r="N42" s="72"/>
      <c r="O42" s="72"/>
      <c r="P42" s="72"/>
      <c r="Q42" s="72"/>
      <c r="R42" s="72"/>
      <c r="S42" s="72"/>
      <c r="T42" s="72"/>
    </row>
    <row r="43" spans="1:20" x14ac:dyDescent="0.25">
      <c r="A43" s="15"/>
      <c r="B43" s="18"/>
      <c r="C43" s="18"/>
      <c r="D43" s="18"/>
      <c r="E43" s="18"/>
      <c r="F43" s="17" t="e">
        <f>IFERROR(IF(COUNTA(Tbl_TF[[#This Row],[All Staff Meeting]:[Huddles]])=0,NA(),SUM(Tbl_TF[[#This Row],[All Staff Meeting]:[Huddles]])),NA())</f>
        <v>#N/A</v>
      </c>
      <c r="G43" s="17" cm="1">
        <f t="array" aca="1" ref="G43" ca="1">IFERROR(MEDIAN(IF(ISNUMBER(TF_YMain),TF_YMain)),0)</f>
        <v>0</v>
      </c>
      <c r="I43" s="72"/>
      <c r="J43" s="72"/>
      <c r="K43" s="72"/>
      <c r="L43" s="72"/>
      <c r="M43" s="72"/>
      <c r="N43" s="72"/>
      <c r="O43" s="72"/>
      <c r="P43" s="72"/>
      <c r="Q43" s="72"/>
      <c r="R43" s="72"/>
      <c r="S43" s="72"/>
      <c r="T43" s="72"/>
    </row>
    <row r="44" spans="1:20" x14ac:dyDescent="0.25">
      <c r="A44" s="15"/>
      <c r="B44" s="18"/>
      <c r="C44" s="18"/>
      <c r="D44" s="18"/>
      <c r="E44" s="18"/>
      <c r="F44" s="17" t="e">
        <f>IFERROR(IF(COUNTA(Tbl_TF[[#This Row],[All Staff Meeting]:[Huddles]])=0,NA(),SUM(Tbl_TF[[#This Row],[All Staff Meeting]:[Huddles]])),NA())</f>
        <v>#N/A</v>
      </c>
      <c r="G44" s="17" cm="1">
        <f t="array" aca="1" ref="G44" ca="1">IFERROR(MEDIAN(IF(ISNUMBER(TF_YMain),TF_YMain)),0)</f>
        <v>0</v>
      </c>
      <c r="I44" s="72"/>
      <c r="J44" s="72"/>
      <c r="K44" s="72"/>
      <c r="L44" s="72"/>
      <c r="M44" s="72"/>
      <c r="N44" s="72"/>
      <c r="O44" s="72"/>
      <c r="P44" s="72"/>
      <c r="Q44" s="72"/>
      <c r="R44" s="72"/>
      <c r="S44" s="72"/>
      <c r="T44" s="72"/>
    </row>
    <row r="45" spans="1:20" x14ac:dyDescent="0.25">
      <c r="A45" s="15"/>
      <c r="B45" s="18"/>
      <c r="C45" s="18"/>
      <c r="D45" s="18"/>
      <c r="E45" s="18"/>
      <c r="F45" s="17" t="e">
        <f>IFERROR(IF(COUNTA(Tbl_TF[[#This Row],[All Staff Meeting]:[Huddles]])=0,NA(),SUM(Tbl_TF[[#This Row],[All Staff Meeting]:[Huddles]])),NA())</f>
        <v>#N/A</v>
      </c>
      <c r="G45" s="17" cm="1">
        <f t="array" aca="1" ref="G45" ca="1">IFERROR(MEDIAN(IF(ISNUMBER(TF_YMain),TF_YMain)),0)</f>
        <v>0</v>
      </c>
      <c r="I45" s="72"/>
      <c r="J45" s="72"/>
      <c r="K45" s="72"/>
      <c r="L45" s="72"/>
      <c r="M45" s="72"/>
      <c r="N45" s="72"/>
      <c r="O45" s="72"/>
      <c r="P45" s="72"/>
      <c r="Q45" s="72"/>
      <c r="R45" s="72"/>
      <c r="S45" s="72"/>
      <c r="T45" s="72"/>
    </row>
    <row r="46" spans="1:20" x14ac:dyDescent="0.25">
      <c r="A46" s="15"/>
      <c r="B46" s="18"/>
      <c r="C46" s="18"/>
      <c r="D46" s="18"/>
      <c r="E46" s="18"/>
      <c r="F46" s="17" t="e">
        <f>IFERROR(IF(COUNTA(Tbl_TF[[#This Row],[All Staff Meeting]:[Huddles]])=0,NA(),SUM(Tbl_TF[[#This Row],[All Staff Meeting]:[Huddles]])),NA())</f>
        <v>#N/A</v>
      </c>
      <c r="G46" s="17" cm="1">
        <f t="array" aca="1" ref="G46" ca="1">IFERROR(MEDIAN(IF(ISNUMBER(TF_YMain),TF_YMain)),0)</f>
        <v>0</v>
      </c>
      <c r="I46" s="18"/>
      <c r="J46" s="18"/>
      <c r="K46" s="18"/>
      <c r="L46" s="18"/>
      <c r="M46" s="18"/>
      <c r="N46" s="18"/>
      <c r="O46" s="18"/>
      <c r="P46" s="18"/>
      <c r="Q46" s="18"/>
      <c r="R46" s="18"/>
      <c r="S46" s="18"/>
      <c r="T46" s="18"/>
    </row>
    <row r="47" spans="1:20" x14ac:dyDescent="0.25">
      <c r="A47" s="15"/>
      <c r="B47" s="18"/>
      <c r="C47" s="18"/>
      <c r="D47" s="18"/>
      <c r="E47" s="18"/>
      <c r="F47" s="17" t="e">
        <f>IFERROR(IF(COUNTA(Tbl_TF[[#This Row],[All Staff Meeting]:[Huddles]])=0,NA(),SUM(Tbl_TF[[#This Row],[All Staff Meeting]:[Huddles]])),NA())</f>
        <v>#N/A</v>
      </c>
      <c r="G47" s="17" cm="1">
        <f t="array" aca="1" ref="G47" ca="1">IFERROR(MEDIAN(IF(ISNUMBER(TF_YMain),TF_YMain)),0)</f>
        <v>0</v>
      </c>
    </row>
    <row r="48" spans="1:20" x14ac:dyDescent="0.25">
      <c r="A48" s="15"/>
      <c r="B48" s="18"/>
      <c r="C48" s="18"/>
      <c r="D48" s="18"/>
      <c r="E48" s="18"/>
      <c r="F48" s="17" t="e">
        <f>IFERROR(IF(COUNTA(Tbl_TF[[#This Row],[All Staff Meeting]:[Huddles]])=0,NA(),SUM(Tbl_TF[[#This Row],[All Staff Meeting]:[Huddles]])),NA())</f>
        <v>#N/A</v>
      </c>
      <c r="G48" s="17" cm="1">
        <f t="array" aca="1" ref="G48" ca="1">IFERROR(MEDIAN(IF(ISNUMBER(TF_YMain),TF_YMain)),0)</f>
        <v>0</v>
      </c>
    </row>
    <row r="49" spans="1:7" x14ac:dyDescent="0.25">
      <c r="A49" s="15"/>
      <c r="B49" s="18"/>
      <c r="C49" s="18"/>
      <c r="D49" s="18"/>
      <c r="E49" s="18"/>
      <c r="F49" s="17" t="e">
        <f>IFERROR(IF(COUNTA(Tbl_TF[[#This Row],[All Staff Meeting]:[Huddles]])=0,NA(),SUM(Tbl_TF[[#This Row],[All Staff Meeting]:[Huddles]])),NA())</f>
        <v>#N/A</v>
      </c>
      <c r="G49" s="17" cm="1">
        <f t="array" aca="1" ref="G49" ca="1">IFERROR(MEDIAN(IF(ISNUMBER(TF_YMain),TF_YMain)),0)</f>
        <v>0</v>
      </c>
    </row>
    <row r="50" spans="1:7" x14ac:dyDescent="0.25">
      <c r="A50" s="15"/>
      <c r="B50" s="18"/>
      <c r="C50" s="18"/>
      <c r="D50" s="18"/>
      <c r="E50" s="18"/>
      <c r="F50" s="17" t="e">
        <f>IFERROR(IF(COUNTA(Tbl_TF[[#This Row],[All Staff Meeting]:[Huddles]])=0,NA(),SUM(Tbl_TF[[#This Row],[All Staff Meeting]:[Huddles]])),NA())</f>
        <v>#N/A</v>
      </c>
      <c r="G50" s="17" cm="1">
        <f t="array" aca="1" ref="G50" ca="1">IFERROR(MEDIAN(IF(ISNUMBER(TF_YMain),TF_YMain)),0)</f>
        <v>0</v>
      </c>
    </row>
    <row r="51" spans="1:7" x14ac:dyDescent="0.25">
      <c r="A51" s="15"/>
      <c r="B51" s="18"/>
      <c r="C51" s="18"/>
      <c r="D51" s="18"/>
      <c r="E51" s="18"/>
      <c r="F51" s="17" t="e">
        <f>IFERROR(IF(COUNTA(Tbl_TF[[#This Row],[All Staff Meeting]:[Huddles]])=0,NA(),SUM(Tbl_TF[[#This Row],[All Staff Meeting]:[Huddles]])),NA())</f>
        <v>#N/A</v>
      </c>
      <c r="G51" s="17" cm="1">
        <f t="array" aca="1" ref="G51" ca="1">IFERROR(MEDIAN(IF(ISNUMBER(TF_YMain),TF_YMain)),0)</f>
        <v>0</v>
      </c>
    </row>
    <row r="52" spans="1:7" x14ac:dyDescent="0.25">
      <c r="A52" s="15"/>
      <c r="B52" s="18"/>
      <c r="C52" s="18"/>
      <c r="D52" s="18"/>
      <c r="E52" s="18"/>
      <c r="F52" s="17" t="e">
        <f>IFERROR(IF(COUNTA(Tbl_TF[[#This Row],[All Staff Meeting]:[Huddles]])=0,NA(),SUM(Tbl_TF[[#This Row],[All Staff Meeting]:[Huddles]])),NA())</f>
        <v>#N/A</v>
      </c>
      <c r="G52" s="17" cm="1">
        <f t="array" aca="1" ref="G52" ca="1">IFERROR(MEDIAN(IF(ISNUMBER(TF_YMain),TF_YMain)),0)</f>
        <v>0</v>
      </c>
    </row>
    <row r="53" spans="1:7" x14ac:dyDescent="0.25">
      <c r="A53" s="15"/>
      <c r="B53" s="18"/>
      <c r="C53" s="18"/>
      <c r="D53" s="18"/>
      <c r="E53" s="18"/>
      <c r="F53" s="17" t="e">
        <f>IFERROR(IF(COUNTA(Tbl_TF[[#This Row],[All Staff Meeting]:[Huddles]])=0,NA(),SUM(Tbl_TF[[#This Row],[All Staff Meeting]:[Huddles]])),NA())</f>
        <v>#N/A</v>
      </c>
      <c r="G53" s="17" cm="1">
        <f t="array" aca="1" ref="G53" ca="1">IFERROR(MEDIAN(IF(ISNUMBER(TF_YMain),TF_YMain)),0)</f>
        <v>0</v>
      </c>
    </row>
    <row r="54" spans="1:7" x14ac:dyDescent="0.25">
      <c r="A54" s="15"/>
      <c r="B54" s="18"/>
      <c r="C54" s="18"/>
      <c r="D54" s="18"/>
      <c r="E54" s="18"/>
      <c r="F54" s="17" t="e">
        <f>IFERROR(IF(COUNTA(Tbl_TF[[#This Row],[All Staff Meeting]:[Huddles]])=0,NA(),SUM(Tbl_TF[[#This Row],[All Staff Meeting]:[Huddles]])),NA())</f>
        <v>#N/A</v>
      </c>
      <c r="G54" s="17" cm="1">
        <f t="array" aca="1" ref="G54" ca="1">IFERROR(MEDIAN(IF(ISNUMBER(TF_YMain),TF_YMain)),0)</f>
        <v>0</v>
      </c>
    </row>
    <row r="55" spans="1:7" x14ac:dyDescent="0.25">
      <c r="A55" s="15"/>
      <c r="B55" s="18"/>
      <c r="C55" s="18"/>
      <c r="D55" s="18"/>
      <c r="E55" s="18"/>
      <c r="F55" s="17" t="e">
        <f>IFERROR(IF(COUNTA(Tbl_TF[[#This Row],[All Staff Meeting]:[Huddles]])=0,NA(),SUM(Tbl_TF[[#This Row],[All Staff Meeting]:[Huddles]])),NA())</f>
        <v>#N/A</v>
      </c>
      <c r="G55" s="17" cm="1">
        <f t="array" aca="1" ref="G55" ca="1">IFERROR(MEDIAN(IF(ISNUMBER(TF_YMain),TF_YMain)),0)</f>
        <v>0</v>
      </c>
    </row>
    <row r="56" spans="1:7" x14ac:dyDescent="0.25">
      <c r="A56" s="15"/>
      <c r="B56" s="18"/>
      <c r="C56" s="18"/>
      <c r="D56" s="18"/>
      <c r="E56" s="18"/>
      <c r="F56" s="17" t="e">
        <f>IFERROR(IF(COUNTA(Tbl_TF[[#This Row],[All Staff Meeting]:[Huddles]])=0,NA(),SUM(Tbl_TF[[#This Row],[All Staff Meeting]:[Huddles]])),NA())</f>
        <v>#N/A</v>
      </c>
      <c r="G56" s="17" cm="1">
        <f t="array" aca="1" ref="G56" ca="1">IFERROR(MEDIAN(IF(ISNUMBER(TF_YMain),TF_YMain)),0)</f>
        <v>0</v>
      </c>
    </row>
    <row r="57" spans="1:7" x14ac:dyDescent="0.25">
      <c r="A57" s="15"/>
      <c r="B57" s="18"/>
      <c r="C57" s="18"/>
      <c r="D57" s="18"/>
      <c r="E57" s="18"/>
      <c r="F57" s="17" t="e">
        <f>IFERROR(IF(COUNTA(Tbl_TF[[#This Row],[All Staff Meeting]:[Huddles]])=0,NA(),SUM(Tbl_TF[[#This Row],[All Staff Meeting]:[Huddles]])),NA())</f>
        <v>#N/A</v>
      </c>
      <c r="G57" s="17" cm="1">
        <f t="array" aca="1" ref="G57" ca="1">IFERROR(MEDIAN(IF(ISNUMBER(TF_YMain),TF_YMain)),0)</f>
        <v>0</v>
      </c>
    </row>
    <row r="58" spans="1:7" x14ac:dyDescent="0.25">
      <c r="A58" s="15"/>
      <c r="B58" s="18"/>
      <c r="C58" s="18"/>
      <c r="D58" s="18"/>
      <c r="E58" s="18"/>
      <c r="F58" s="17" t="e">
        <f>IFERROR(IF(COUNTA(Tbl_TF[[#This Row],[All Staff Meeting]:[Huddles]])=0,NA(),SUM(Tbl_TF[[#This Row],[All Staff Meeting]:[Huddles]])),NA())</f>
        <v>#N/A</v>
      </c>
      <c r="G58" s="17" cm="1">
        <f t="array" aca="1" ref="G58" ca="1">IFERROR(MEDIAN(IF(ISNUMBER(TF_YMain),TF_YMain)),0)</f>
        <v>0</v>
      </c>
    </row>
    <row r="59" spans="1:7" x14ac:dyDescent="0.25">
      <c r="A59" s="15"/>
      <c r="B59" s="18"/>
      <c r="C59" s="18"/>
      <c r="D59" s="18"/>
      <c r="E59" s="18"/>
      <c r="F59" s="17" t="e">
        <f>IFERROR(IF(COUNTA(Tbl_TF[[#This Row],[All Staff Meeting]:[Huddles]])=0,NA(),SUM(Tbl_TF[[#This Row],[All Staff Meeting]:[Huddles]])),NA())</f>
        <v>#N/A</v>
      </c>
      <c r="G59" s="17" cm="1">
        <f t="array" aca="1" ref="G59" ca="1">IFERROR(MEDIAN(IF(ISNUMBER(TF_YMain),TF_YMain)),0)</f>
        <v>0</v>
      </c>
    </row>
    <row r="60" spans="1:7" x14ac:dyDescent="0.25">
      <c r="A60" s="15"/>
      <c r="B60" s="18"/>
      <c r="C60" s="18"/>
      <c r="D60" s="18"/>
      <c r="E60" s="18"/>
      <c r="F60" s="17" t="e">
        <f>IFERROR(IF(COUNTA(Tbl_TF[[#This Row],[All Staff Meeting]:[Huddles]])=0,NA(),SUM(Tbl_TF[[#This Row],[All Staff Meeting]:[Huddles]])),NA())</f>
        <v>#N/A</v>
      </c>
      <c r="G60" s="17" cm="1">
        <f t="array" aca="1" ref="G60" ca="1">IFERROR(MEDIAN(IF(ISNUMBER(TF_YMain),TF_YMain)),0)</f>
        <v>0</v>
      </c>
    </row>
    <row r="61" spans="1:7" x14ac:dyDescent="0.25">
      <c r="A61" s="15"/>
      <c r="B61" s="18"/>
      <c r="C61" s="18"/>
      <c r="D61" s="18"/>
      <c r="E61" s="18"/>
      <c r="F61" s="17" t="e">
        <f>IFERROR(IF(COUNTA(Tbl_TF[[#This Row],[All Staff Meeting]:[Huddles]])=0,NA(),SUM(Tbl_TF[[#This Row],[All Staff Meeting]:[Huddles]])),NA())</f>
        <v>#N/A</v>
      </c>
      <c r="G61" s="17" cm="1">
        <f t="array" aca="1" ref="G61" ca="1">IFERROR(MEDIAN(IF(ISNUMBER(TF_YMain),TF_YMain)),0)</f>
        <v>0</v>
      </c>
    </row>
    <row r="62" spans="1:7" x14ac:dyDescent="0.25">
      <c r="A62" s="15"/>
      <c r="B62" s="18"/>
      <c r="C62" s="18"/>
      <c r="D62" s="18"/>
      <c r="E62" s="18"/>
      <c r="F62" s="17" t="e">
        <f>IFERROR(IF(COUNTA(Tbl_TF[[#This Row],[All Staff Meeting]:[Huddles]])=0,NA(),SUM(Tbl_TF[[#This Row],[All Staff Meeting]:[Huddles]])),NA())</f>
        <v>#N/A</v>
      </c>
      <c r="G62" s="17" cm="1">
        <f t="array" aca="1" ref="G62" ca="1">IFERROR(MEDIAN(IF(ISNUMBER(TF_YMain),TF_YMain)),0)</f>
        <v>0</v>
      </c>
    </row>
    <row r="63" spans="1:7" x14ac:dyDescent="0.25">
      <c r="A63" s="15"/>
      <c r="B63" s="18"/>
      <c r="C63" s="18"/>
      <c r="D63" s="18"/>
      <c r="E63" s="18"/>
      <c r="F63" s="17" t="e">
        <f>IFERROR(IF(COUNTA(Tbl_TF[[#This Row],[All Staff Meeting]:[Huddles]])=0,NA(),SUM(Tbl_TF[[#This Row],[All Staff Meeting]:[Huddles]])),NA())</f>
        <v>#N/A</v>
      </c>
      <c r="G63" s="17" cm="1">
        <f t="array" aca="1" ref="G63" ca="1">IFERROR(MEDIAN(IF(ISNUMBER(TF_YMain),TF_YMain)),0)</f>
        <v>0</v>
      </c>
    </row>
    <row r="64" spans="1:7" x14ac:dyDescent="0.25">
      <c r="A64" s="15"/>
      <c r="B64" s="18"/>
      <c r="C64" s="18"/>
      <c r="D64" s="18"/>
      <c r="E64" s="18"/>
      <c r="F64" s="17" t="e">
        <f>IFERROR(IF(COUNTA(Tbl_TF[[#This Row],[All Staff Meeting]:[Huddles]])=0,NA(),SUM(Tbl_TF[[#This Row],[All Staff Meeting]:[Huddles]])),NA())</f>
        <v>#N/A</v>
      </c>
      <c r="G64" s="17" cm="1">
        <f t="array" aca="1" ref="G64" ca="1">IFERROR(MEDIAN(IF(ISNUMBER(TF_YMain),TF_YMain)),0)</f>
        <v>0</v>
      </c>
    </row>
    <row r="65" spans="1:7" x14ac:dyDescent="0.25">
      <c r="A65" s="15"/>
      <c r="B65" s="18"/>
      <c r="C65" s="18"/>
      <c r="D65" s="18"/>
      <c r="E65" s="18"/>
      <c r="F65" s="17" t="e">
        <f>IFERROR(IF(COUNTA(Tbl_TF[[#This Row],[All Staff Meeting]:[Huddles]])=0,NA(),SUM(Tbl_TF[[#This Row],[All Staff Meeting]:[Huddles]])),NA())</f>
        <v>#N/A</v>
      </c>
      <c r="G65" s="17" cm="1">
        <f t="array" aca="1" ref="G65" ca="1">IFERROR(MEDIAN(IF(ISNUMBER(TF_YMain),TF_YMain)),0)</f>
        <v>0</v>
      </c>
    </row>
    <row r="66" spans="1:7" x14ac:dyDescent="0.25">
      <c r="A66" s="15"/>
      <c r="B66" s="18"/>
      <c r="C66" s="18"/>
      <c r="D66" s="18"/>
      <c r="E66" s="18"/>
      <c r="F66" s="17" t="e">
        <f>IFERROR(IF(COUNTA(Tbl_TF[[#This Row],[All Staff Meeting]:[Huddles]])=0,NA(),SUM(Tbl_TF[[#This Row],[All Staff Meeting]:[Huddles]])),NA())</f>
        <v>#N/A</v>
      </c>
      <c r="G66" s="17" cm="1">
        <f t="array" aca="1" ref="G66" ca="1">IFERROR(MEDIAN(IF(ISNUMBER(TF_YMain),TF_YMain)),0)</f>
        <v>0</v>
      </c>
    </row>
    <row r="67" spans="1:7" x14ac:dyDescent="0.25">
      <c r="A67" s="15"/>
      <c r="B67" s="18"/>
      <c r="C67" s="18"/>
      <c r="D67" s="18"/>
      <c r="E67" s="18"/>
      <c r="F67" s="17" t="e">
        <f>IFERROR(IF(COUNTA(Tbl_TF[[#This Row],[All Staff Meeting]:[Huddles]])=0,NA(),SUM(Tbl_TF[[#This Row],[All Staff Meeting]:[Huddles]])),NA())</f>
        <v>#N/A</v>
      </c>
      <c r="G67" s="17" cm="1">
        <f t="array" aca="1" ref="G67" ca="1">IFERROR(MEDIAN(IF(ISNUMBER(TF_YMain),TF_YMain)),0)</f>
        <v>0</v>
      </c>
    </row>
    <row r="68" spans="1:7" x14ac:dyDescent="0.25">
      <c r="A68" s="15"/>
      <c r="B68" s="18"/>
      <c r="C68" s="18"/>
      <c r="D68" s="18"/>
      <c r="E68" s="18"/>
      <c r="F68" s="17" t="e">
        <f>IFERROR(IF(COUNTA(Tbl_TF[[#This Row],[All Staff Meeting]:[Huddles]])=0,NA(),SUM(Tbl_TF[[#This Row],[All Staff Meeting]:[Huddles]])),NA())</f>
        <v>#N/A</v>
      </c>
      <c r="G68" s="17" cm="1">
        <f t="array" aca="1" ref="G68" ca="1">IFERROR(MEDIAN(IF(ISNUMBER(TF_YMain),TF_YMain)),0)</f>
        <v>0</v>
      </c>
    </row>
    <row r="69" spans="1:7" x14ac:dyDescent="0.25">
      <c r="A69" s="15"/>
      <c r="B69" s="18"/>
      <c r="C69" s="18"/>
      <c r="D69" s="18"/>
      <c r="E69" s="18"/>
      <c r="F69" s="17" t="e">
        <f>IFERROR(IF(COUNTA(Tbl_TF[[#This Row],[All Staff Meeting]:[Huddles]])=0,NA(),SUM(Tbl_TF[[#This Row],[All Staff Meeting]:[Huddles]])),NA())</f>
        <v>#N/A</v>
      </c>
      <c r="G69" s="17" cm="1">
        <f t="array" aca="1" ref="G69" ca="1">IFERROR(MEDIAN(IF(ISNUMBER(TF_YMain),TF_YMain)),0)</f>
        <v>0</v>
      </c>
    </row>
    <row r="70" spans="1:7" x14ac:dyDescent="0.25">
      <c r="A70" s="15"/>
      <c r="B70" s="18"/>
      <c r="C70" s="18"/>
      <c r="D70" s="18"/>
      <c r="E70" s="18"/>
      <c r="F70" s="17" t="e">
        <f>IFERROR(IF(COUNTA(Tbl_TF[[#This Row],[All Staff Meeting]:[Huddles]])=0,NA(),SUM(Tbl_TF[[#This Row],[All Staff Meeting]:[Huddles]])),NA())</f>
        <v>#N/A</v>
      </c>
      <c r="G70" s="17" cm="1">
        <f t="array" aca="1" ref="G70" ca="1">IFERROR(MEDIAN(IF(ISNUMBER(TF_YMain),TF_YMain)),0)</f>
        <v>0</v>
      </c>
    </row>
    <row r="71" spans="1:7" x14ac:dyDescent="0.25">
      <c r="A71" s="15"/>
      <c r="B71" s="18"/>
      <c r="C71" s="18"/>
      <c r="D71" s="18"/>
      <c r="E71" s="18"/>
      <c r="F71" s="17" t="e">
        <f>IFERROR(IF(COUNTA(Tbl_TF[[#This Row],[All Staff Meeting]:[Huddles]])=0,NA(),SUM(Tbl_TF[[#This Row],[All Staff Meeting]:[Huddles]])),NA())</f>
        <v>#N/A</v>
      </c>
      <c r="G71" s="17" cm="1">
        <f t="array" aca="1" ref="G71" ca="1">IFERROR(MEDIAN(IF(ISNUMBER(TF_YMain),TF_YMain)),0)</f>
        <v>0</v>
      </c>
    </row>
    <row r="72" spans="1:7" x14ac:dyDescent="0.25">
      <c r="A72" s="15"/>
      <c r="B72" s="18"/>
      <c r="C72" s="18"/>
      <c r="D72" s="18"/>
      <c r="E72" s="18"/>
      <c r="F72" s="17" t="e">
        <f>IFERROR(IF(COUNTA(Tbl_TF[[#This Row],[All Staff Meeting]:[Huddles]])=0,NA(),SUM(Tbl_TF[[#This Row],[All Staff Meeting]:[Huddles]])),NA())</f>
        <v>#N/A</v>
      </c>
      <c r="G72" s="17" cm="1">
        <f t="array" aca="1" ref="G72" ca="1">IFERROR(MEDIAN(IF(ISNUMBER(TF_YMain),TF_YMain)),0)</f>
        <v>0</v>
      </c>
    </row>
    <row r="73" spans="1:7" x14ac:dyDescent="0.25">
      <c r="A73" s="15"/>
      <c r="B73" s="18"/>
      <c r="C73" s="18"/>
      <c r="D73" s="18"/>
      <c r="E73" s="18"/>
      <c r="F73" s="17" t="e">
        <f>IFERROR(IF(COUNTA(Tbl_TF[[#This Row],[All Staff Meeting]:[Huddles]])=0,NA(),SUM(Tbl_TF[[#This Row],[All Staff Meeting]:[Huddles]])),NA())</f>
        <v>#N/A</v>
      </c>
      <c r="G73" s="17" cm="1">
        <f t="array" aca="1" ref="G73" ca="1">IFERROR(MEDIAN(IF(ISNUMBER(TF_YMain),TF_YMain)),0)</f>
        <v>0</v>
      </c>
    </row>
    <row r="74" spans="1:7" x14ac:dyDescent="0.25">
      <c r="A74" s="15"/>
      <c r="B74" s="18"/>
      <c r="C74" s="18"/>
      <c r="D74" s="18"/>
      <c r="E74" s="18"/>
      <c r="F74" s="17" t="e">
        <f>IFERROR(IF(COUNTA(Tbl_TF[[#This Row],[All Staff Meeting]:[Huddles]])=0,NA(),SUM(Tbl_TF[[#This Row],[All Staff Meeting]:[Huddles]])),NA())</f>
        <v>#N/A</v>
      </c>
      <c r="G74" s="17" cm="1">
        <f t="array" aca="1" ref="G74" ca="1">IFERROR(MEDIAN(IF(ISNUMBER(TF_YMain),TF_YMain)),0)</f>
        <v>0</v>
      </c>
    </row>
    <row r="75" spans="1:7" x14ac:dyDescent="0.25">
      <c r="A75" s="15"/>
      <c r="B75" s="18"/>
      <c r="C75" s="18"/>
      <c r="D75" s="18"/>
      <c r="E75" s="18"/>
      <c r="F75" s="17" t="e">
        <f>IFERROR(IF(COUNTA(Tbl_TF[[#This Row],[All Staff Meeting]:[Huddles]])=0,NA(),SUM(Tbl_TF[[#This Row],[All Staff Meeting]:[Huddles]])),NA())</f>
        <v>#N/A</v>
      </c>
      <c r="G75" s="17" cm="1">
        <f t="array" aca="1" ref="G75" ca="1">IFERROR(MEDIAN(IF(ISNUMBER(TF_YMain),TF_YMain)),0)</f>
        <v>0</v>
      </c>
    </row>
    <row r="76" spans="1:7" x14ac:dyDescent="0.25">
      <c r="A76" s="15"/>
      <c r="B76" s="18"/>
      <c r="C76" s="18"/>
      <c r="D76" s="18"/>
      <c r="E76" s="18"/>
      <c r="F76" s="17" t="e">
        <f>IFERROR(IF(COUNTA(Tbl_TF[[#This Row],[All Staff Meeting]:[Huddles]])=0,NA(),SUM(Tbl_TF[[#This Row],[All Staff Meeting]:[Huddles]])),NA())</f>
        <v>#N/A</v>
      </c>
      <c r="G76" s="17" cm="1">
        <f t="array" aca="1" ref="G76" ca="1">IFERROR(MEDIAN(IF(ISNUMBER(TF_YMain),TF_YMain)),0)</f>
        <v>0</v>
      </c>
    </row>
    <row r="77" spans="1:7" x14ac:dyDescent="0.25">
      <c r="A77" s="15"/>
      <c r="B77" s="18"/>
      <c r="C77" s="18"/>
      <c r="D77" s="18"/>
      <c r="E77" s="18"/>
      <c r="F77" s="17" t="e">
        <f>IFERROR(IF(COUNTA(Tbl_TF[[#This Row],[All Staff Meeting]:[Huddles]])=0,NA(),SUM(Tbl_TF[[#This Row],[All Staff Meeting]:[Huddles]])),NA())</f>
        <v>#N/A</v>
      </c>
      <c r="G77" s="17" cm="1">
        <f t="array" aca="1" ref="G77" ca="1">IFERROR(MEDIAN(IF(ISNUMBER(TF_YMain),TF_YMain)),0)</f>
        <v>0</v>
      </c>
    </row>
    <row r="78" spans="1:7" x14ac:dyDescent="0.25">
      <c r="A78" s="15"/>
      <c r="B78" s="18"/>
      <c r="C78" s="18"/>
      <c r="D78" s="18"/>
      <c r="E78" s="18"/>
      <c r="F78" s="17" t="e">
        <f>IFERROR(IF(COUNTA(Tbl_TF[[#This Row],[All Staff Meeting]:[Huddles]])=0,NA(),SUM(Tbl_TF[[#This Row],[All Staff Meeting]:[Huddles]])),NA())</f>
        <v>#N/A</v>
      </c>
      <c r="G78" s="17" cm="1">
        <f t="array" aca="1" ref="G78" ca="1">IFERROR(MEDIAN(IF(ISNUMBER(TF_YMain),TF_YMain)),0)</f>
        <v>0</v>
      </c>
    </row>
    <row r="79" spans="1:7" x14ac:dyDescent="0.25">
      <c r="A79" s="15"/>
      <c r="B79" s="18"/>
      <c r="C79" s="18"/>
      <c r="D79" s="18"/>
      <c r="E79" s="18"/>
      <c r="F79" s="17" t="e">
        <f>IFERROR(IF(COUNTA(Tbl_TF[[#This Row],[All Staff Meeting]:[Huddles]])=0,NA(),SUM(Tbl_TF[[#This Row],[All Staff Meeting]:[Huddles]])),NA())</f>
        <v>#N/A</v>
      </c>
      <c r="G79" s="17" cm="1">
        <f t="array" aca="1" ref="G79" ca="1">IFERROR(MEDIAN(IF(ISNUMBER(TF_YMain),TF_YMain)),0)</f>
        <v>0</v>
      </c>
    </row>
    <row r="80" spans="1:7" x14ac:dyDescent="0.25">
      <c r="A80" s="15"/>
      <c r="B80" s="18"/>
      <c r="C80" s="18"/>
      <c r="D80" s="18"/>
      <c r="E80" s="18"/>
      <c r="F80" s="17" t="e">
        <f>IFERROR(IF(COUNTA(Tbl_TF[[#This Row],[All Staff Meeting]:[Huddles]])=0,NA(),SUM(Tbl_TF[[#This Row],[All Staff Meeting]:[Huddles]])),NA())</f>
        <v>#N/A</v>
      </c>
      <c r="G80" s="17" cm="1">
        <f t="array" aca="1" ref="G80" ca="1">IFERROR(MEDIAN(IF(ISNUMBER(TF_YMain),TF_YMain)),0)</f>
        <v>0</v>
      </c>
    </row>
    <row r="81" spans="1:7" x14ac:dyDescent="0.25">
      <c r="A81" s="15"/>
      <c r="B81" s="18"/>
      <c r="C81" s="18"/>
      <c r="D81" s="18"/>
      <c r="E81" s="18"/>
      <c r="F81" s="17" t="e">
        <f>IFERROR(IF(COUNTA(Tbl_TF[[#This Row],[All Staff Meeting]:[Huddles]])=0,NA(),SUM(Tbl_TF[[#This Row],[All Staff Meeting]:[Huddles]])),NA())</f>
        <v>#N/A</v>
      </c>
      <c r="G81" s="17" cm="1">
        <f t="array" aca="1" ref="G81" ca="1">IFERROR(MEDIAN(IF(ISNUMBER(TF_YMain),TF_YMain)),0)</f>
        <v>0</v>
      </c>
    </row>
    <row r="82" spans="1:7" x14ac:dyDescent="0.25">
      <c r="A82" s="15"/>
      <c r="B82" s="18"/>
      <c r="C82" s="18"/>
      <c r="D82" s="18"/>
      <c r="E82" s="18"/>
      <c r="F82" s="17" t="e">
        <f>IFERROR(IF(COUNTA(Tbl_TF[[#This Row],[All Staff Meeting]:[Huddles]])=0,NA(),SUM(Tbl_TF[[#This Row],[All Staff Meeting]:[Huddles]])),NA())</f>
        <v>#N/A</v>
      </c>
      <c r="G82" s="17" cm="1">
        <f t="array" aca="1" ref="G82" ca="1">IFERROR(MEDIAN(IF(ISNUMBER(TF_YMain),TF_YMain)),0)</f>
        <v>0</v>
      </c>
    </row>
    <row r="83" spans="1:7" x14ac:dyDescent="0.25">
      <c r="A83" s="15"/>
      <c r="B83" s="18"/>
      <c r="C83" s="18"/>
      <c r="D83" s="18"/>
      <c r="E83" s="18"/>
      <c r="F83" s="17" t="e">
        <f>IFERROR(IF(COUNTA(Tbl_TF[[#This Row],[All Staff Meeting]:[Huddles]])=0,NA(),SUM(Tbl_TF[[#This Row],[All Staff Meeting]:[Huddles]])),NA())</f>
        <v>#N/A</v>
      </c>
      <c r="G83" s="17" cm="1">
        <f t="array" aca="1" ref="G83" ca="1">IFERROR(MEDIAN(IF(ISNUMBER(TF_YMain),TF_YMain)),0)</f>
        <v>0</v>
      </c>
    </row>
    <row r="84" spans="1:7" x14ac:dyDescent="0.25">
      <c r="A84" s="15"/>
      <c r="B84" s="18"/>
      <c r="C84" s="18"/>
      <c r="D84" s="18"/>
      <c r="E84" s="18"/>
      <c r="F84" s="17" t="e">
        <f>IFERROR(IF(COUNTA(Tbl_TF[[#This Row],[All Staff Meeting]:[Huddles]])=0,NA(),SUM(Tbl_TF[[#This Row],[All Staff Meeting]:[Huddles]])),NA())</f>
        <v>#N/A</v>
      </c>
      <c r="G84" s="17" cm="1">
        <f t="array" aca="1" ref="G84" ca="1">IFERROR(MEDIAN(IF(ISNUMBER(TF_YMain),TF_YMain)),0)</f>
        <v>0</v>
      </c>
    </row>
    <row r="85" spans="1:7" x14ac:dyDescent="0.25">
      <c r="A85" s="15"/>
      <c r="B85" s="18"/>
      <c r="C85" s="18"/>
      <c r="D85" s="18"/>
      <c r="E85" s="18"/>
      <c r="F85" s="17" t="e">
        <f>IFERROR(IF(COUNTA(Tbl_TF[[#This Row],[All Staff Meeting]:[Huddles]])=0,NA(),SUM(Tbl_TF[[#This Row],[All Staff Meeting]:[Huddles]])),NA())</f>
        <v>#N/A</v>
      </c>
      <c r="G85" s="17" cm="1">
        <f t="array" aca="1" ref="G85" ca="1">IFERROR(MEDIAN(IF(ISNUMBER(TF_YMain),TF_YMain)),0)</f>
        <v>0</v>
      </c>
    </row>
    <row r="86" spans="1:7" x14ac:dyDescent="0.25">
      <c r="A86" s="15"/>
      <c r="B86" s="18"/>
      <c r="C86" s="18"/>
      <c r="D86" s="18"/>
      <c r="E86" s="18"/>
      <c r="F86" s="17" t="e">
        <f>IFERROR(IF(COUNTA(Tbl_TF[[#This Row],[All Staff Meeting]:[Huddles]])=0,NA(),SUM(Tbl_TF[[#This Row],[All Staff Meeting]:[Huddles]])),NA())</f>
        <v>#N/A</v>
      </c>
      <c r="G86" s="17" cm="1">
        <f t="array" aca="1" ref="G86" ca="1">IFERROR(MEDIAN(IF(ISNUMBER(TF_YMain),TF_YMain)),0)</f>
        <v>0</v>
      </c>
    </row>
    <row r="87" spans="1:7" x14ac:dyDescent="0.25">
      <c r="A87" s="15"/>
      <c r="B87" s="18"/>
      <c r="C87" s="18"/>
      <c r="D87" s="18"/>
      <c r="E87" s="18"/>
      <c r="F87" s="17" t="e">
        <f>IFERROR(IF(COUNTA(Tbl_TF[[#This Row],[All Staff Meeting]:[Huddles]])=0,NA(),SUM(Tbl_TF[[#This Row],[All Staff Meeting]:[Huddles]])),NA())</f>
        <v>#N/A</v>
      </c>
      <c r="G87" s="17" cm="1">
        <f t="array" aca="1" ref="G87" ca="1">IFERROR(MEDIAN(IF(ISNUMBER(TF_YMain),TF_YMain)),0)</f>
        <v>0</v>
      </c>
    </row>
    <row r="88" spans="1:7" x14ac:dyDescent="0.25">
      <c r="A88" s="15"/>
      <c r="B88" s="18"/>
      <c r="C88" s="18"/>
      <c r="D88" s="18"/>
      <c r="E88" s="18"/>
      <c r="F88" s="17" t="e">
        <f>IFERROR(IF(COUNTA(Tbl_TF[[#This Row],[All Staff Meeting]:[Huddles]])=0,NA(),SUM(Tbl_TF[[#This Row],[All Staff Meeting]:[Huddles]])),NA())</f>
        <v>#N/A</v>
      </c>
      <c r="G88" s="17" cm="1">
        <f t="array" aca="1" ref="G88" ca="1">IFERROR(MEDIAN(IF(ISNUMBER(TF_YMain),TF_YMain)),0)</f>
        <v>0</v>
      </c>
    </row>
    <row r="89" spans="1:7" x14ac:dyDescent="0.25">
      <c r="A89" s="15"/>
      <c r="B89" s="18"/>
      <c r="C89" s="18"/>
      <c r="D89" s="18"/>
      <c r="E89" s="18"/>
      <c r="F89" s="17" t="e">
        <f>IFERROR(IF(COUNTA(Tbl_TF[[#This Row],[All Staff Meeting]:[Huddles]])=0,NA(),SUM(Tbl_TF[[#This Row],[All Staff Meeting]:[Huddles]])),NA())</f>
        <v>#N/A</v>
      </c>
      <c r="G89" s="17" cm="1">
        <f t="array" aca="1" ref="G89" ca="1">IFERROR(MEDIAN(IF(ISNUMBER(TF_YMain),TF_YMain)),0)</f>
        <v>0</v>
      </c>
    </row>
    <row r="90" spans="1:7" x14ac:dyDescent="0.25">
      <c r="A90" s="15"/>
      <c r="B90" s="18"/>
      <c r="C90" s="18"/>
      <c r="D90" s="18"/>
      <c r="E90" s="18"/>
      <c r="F90" s="17" t="e">
        <f>IFERROR(IF(COUNTA(Tbl_TF[[#This Row],[All Staff Meeting]:[Huddles]])=0,NA(),SUM(Tbl_TF[[#This Row],[All Staff Meeting]:[Huddles]])),NA())</f>
        <v>#N/A</v>
      </c>
      <c r="G90" s="17" cm="1">
        <f t="array" aca="1" ref="G90" ca="1">IFERROR(MEDIAN(IF(ISNUMBER(TF_YMain),TF_YMain)),0)</f>
        <v>0</v>
      </c>
    </row>
    <row r="91" spans="1:7" x14ac:dyDescent="0.25">
      <c r="A91" s="15"/>
      <c r="B91" s="18"/>
      <c r="C91" s="18"/>
      <c r="D91" s="18"/>
      <c r="E91" s="18"/>
      <c r="F91" s="17" t="e">
        <f>IFERROR(IF(COUNTA(Tbl_TF[[#This Row],[All Staff Meeting]:[Huddles]])=0,NA(),SUM(Tbl_TF[[#This Row],[All Staff Meeting]:[Huddles]])),NA())</f>
        <v>#N/A</v>
      </c>
      <c r="G91" s="17" cm="1">
        <f t="array" aca="1" ref="G91" ca="1">IFERROR(MEDIAN(IF(ISNUMBER(TF_YMain),TF_YMain)),0)</f>
        <v>0</v>
      </c>
    </row>
    <row r="92" spans="1:7" x14ac:dyDescent="0.25">
      <c r="A92" s="15"/>
      <c r="B92" s="18"/>
      <c r="C92" s="18"/>
      <c r="D92" s="18"/>
      <c r="E92" s="18"/>
      <c r="F92" s="17" t="e">
        <f>IFERROR(IF(COUNTA(Tbl_TF[[#This Row],[All Staff Meeting]:[Huddles]])=0,NA(),SUM(Tbl_TF[[#This Row],[All Staff Meeting]:[Huddles]])),NA())</f>
        <v>#N/A</v>
      </c>
      <c r="G92" s="17" cm="1">
        <f t="array" aca="1" ref="G92" ca="1">IFERROR(MEDIAN(IF(ISNUMBER(TF_YMain),TF_YMain)),0)</f>
        <v>0</v>
      </c>
    </row>
    <row r="93" spans="1:7" x14ac:dyDescent="0.25">
      <c r="A93" s="15"/>
      <c r="B93" s="18"/>
      <c r="C93" s="18"/>
      <c r="D93" s="18"/>
      <c r="E93" s="18"/>
      <c r="F93" s="17" t="e">
        <f>IFERROR(IF(COUNTA(Tbl_TF[[#This Row],[All Staff Meeting]:[Huddles]])=0,NA(),SUM(Tbl_TF[[#This Row],[All Staff Meeting]:[Huddles]])),NA())</f>
        <v>#N/A</v>
      </c>
      <c r="G93" s="17" cm="1">
        <f t="array" aca="1" ref="G93" ca="1">IFERROR(MEDIAN(IF(ISNUMBER(TF_YMain),TF_YMain)),0)</f>
        <v>0</v>
      </c>
    </row>
    <row r="94" spans="1:7" x14ac:dyDescent="0.25">
      <c r="A94" s="15"/>
      <c r="B94" s="18"/>
      <c r="C94" s="18"/>
      <c r="D94" s="18"/>
      <c r="E94" s="18"/>
      <c r="F94" s="17" t="e">
        <f>IFERROR(IF(COUNTA(Tbl_TF[[#This Row],[All Staff Meeting]:[Huddles]])=0,NA(),SUM(Tbl_TF[[#This Row],[All Staff Meeting]:[Huddles]])),NA())</f>
        <v>#N/A</v>
      </c>
      <c r="G94" s="17" cm="1">
        <f t="array" aca="1" ref="G94" ca="1">IFERROR(MEDIAN(IF(ISNUMBER(TF_YMain),TF_YMain)),0)</f>
        <v>0</v>
      </c>
    </row>
    <row r="95" spans="1:7" x14ac:dyDescent="0.25">
      <c r="A95" s="15"/>
      <c r="B95" s="18"/>
      <c r="C95" s="18"/>
      <c r="D95" s="18"/>
      <c r="E95" s="18"/>
      <c r="F95" s="17" t="e">
        <f>IFERROR(IF(COUNTA(Tbl_TF[[#This Row],[All Staff Meeting]:[Huddles]])=0,NA(),SUM(Tbl_TF[[#This Row],[All Staff Meeting]:[Huddles]])),NA())</f>
        <v>#N/A</v>
      </c>
      <c r="G95" s="17" cm="1">
        <f t="array" aca="1" ref="G95" ca="1">IFERROR(MEDIAN(IF(ISNUMBER(TF_YMain),TF_YMain)),0)</f>
        <v>0</v>
      </c>
    </row>
    <row r="96" spans="1:7" x14ac:dyDescent="0.25">
      <c r="A96" s="15"/>
      <c r="B96" s="18"/>
      <c r="C96" s="18"/>
      <c r="D96" s="18"/>
      <c r="E96" s="18"/>
      <c r="F96" s="17" t="e">
        <f>IFERROR(IF(COUNTA(Tbl_TF[[#This Row],[All Staff Meeting]:[Huddles]])=0,NA(),SUM(Tbl_TF[[#This Row],[All Staff Meeting]:[Huddles]])),NA())</f>
        <v>#N/A</v>
      </c>
      <c r="G96" s="17" cm="1">
        <f t="array" aca="1" ref="G96" ca="1">IFERROR(MEDIAN(IF(ISNUMBER(TF_YMain),TF_YMain)),0)</f>
        <v>0</v>
      </c>
    </row>
    <row r="97" spans="1:7" x14ac:dyDescent="0.25">
      <c r="A97" s="15"/>
      <c r="B97" s="18"/>
      <c r="C97" s="18"/>
      <c r="D97" s="18"/>
      <c r="E97" s="18"/>
      <c r="F97" s="17" t="e">
        <f>IFERROR(IF(COUNTA(Tbl_TF[[#This Row],[All Staff Meeting]:[Huddles]])=0,NA(),SUM(Tbl_TF[[#This Row],[All Staff Meeting]:[Huddles]])),NA())</f>
        <v>#N/A</v>
      </c>
      <c r="G97" s="17" cm="1">
        <f t="array" aca="1" ref="G97" ca="1">IFERROR(MEDIAN(IF(ISNUMBER(TF_YMain),TF_YMain)),0)</f>
        <v>0</v>
      </c>
    </row>
    <row r="98" spans="1:7" x14ac:dyDescent="0.25">
      <c r="A98" s="15"/>
      <c r="B98" s="18"/>
      <c r="C98" s="18"/>
      <c r="D98" s="18"/>
      <c r="E98" s="18"/>
      <c r="F98" s="17" t="e">
        <f>IFERROR(IF(COUNTA(Tbl_TF[[#This Row],[All Staff Meeting]:[Huddles]])=0,NA(),SUM(Tbl_TF[[#This Row],[All Staff Meeting]:[Huddles]])),NA())</f>
        <v>#N/A</v>
      </c>
      <c r="G98" s="17" cm="1">
        <f t="array" aca="1" ref="G98" ca="1">IFERROR(MEDIAN(IF(ISNUMBER(TF_YMain),TF_YMain)),0)</f>
        <v>0</v>
      </c>
    </row>
    <row r="99" spans="1:7" x14ac:dyDescent="0.25">
      <c r="A99" s="15"/>
      <c r="B99" s="18"/>
      <c r="C99" s="18"/>
      <c r="D99" s="18"/>
      <c r="E99" s="18"/>
      <c r="F99" s="17" t="e">
        <f>IFERROR(IF(COUNTA(Tbl_TF[[#This Row],[All Staff Meeting]:[Huddles]])=0,NA(),SUM(Tbl_TF[[#This Row],[All Staff Meeting]:[Huddles]])),NA())</f>
        <v>#N/A</v>
      </c>
      <c r="G99" s="17" cm="1">
        <f t="array" aca="1" ref="G99" ca="1">IFERROR(MEDIAN(IF(ISNUMBER(TF_YMain),TF_YMain)),0)</f>
        <v>0</v>
      </c>
    </row>
    <row r="100" spans="1:7" x14ac:dyDescent="0.25">
      <c r="A100" s="15"/>
      <c r="B100" s="18"/>
      <c r="C100" s="18"/>
      <c r="D100" s="18"/>
      <c r="E100" s="18"/>
      <c r="F100" s="17" t="e">
        <f>IFERROR(IF(COUNTA(Tbl_TF[[#This Row],[All Staff Meeting]:[Huddles]])=0,NA(),SUM(Tbl_TF[[#This Row],[All Staff Meeting]:[Huddles]])),NA())</f>
        <v>#N/A</v>
      </c>
      <c r="G100" s="17" cm="1">
        <f t="array" aca="1" ref="G100" ca="1">IFERROR(MEDIAN(IF(ISNUMBER(TF_YMain),TF_YMain)),0)</f>
        <v>0</v>
      </c>
    </row>
    <row r="101" spans="1:7" x14ac:dyDescent="0.25">
      <c r="A101" s="15"/>
      <c r="B101" s="18"/>
      <c r="C101" s="18"/>
      <c r="D101" s="18"/>
      <c r="E101" s="18"/>
      <c r="F101" s="17" t="e">
        <f>IFERROR(IF(COUNTA(Tbl_TF[[#This Row],[All Staff Meeting]:[Huddles]])=0,NA(),SUM(Tbl_TF[[#This Row],[All Staff Meeting]:[Huddles]])),NA())</f>
        <v>#N/A</v>
      </c>
      <c r="G101" s="17" cm="1">
        <f t="array" aca="1" ref="G101" ca="1">IFERROR(MEDIAN(IF(ISNUMBER(TF_YMain),TF_YMain)),0)</f>
        <v>0</v>
      </c>
    </row>
    <row r="102" spans="1:7" x14ac:dyDescent="0.25">
      <c r="A102" s="15"/>
      <c r="B102" s="18"/>
      <c r="C102" s="18"/>
      <c r="D102" s="18"/>
      <c r="E102" s="18"/>
      <c r="F102" s="17" t="e">
        <f>IFERROR(IF(COUNTA(Tbl_TF[[#This Row],[All Staff Meeting]:[Huddles]])=0,NA(),SUM(Tbl_TF[[#This Row],[All Staff Meeting]:[Huddles]])),NA())</f>
        <v>#N/A</v>
      </c>
      <c r="G102" s="17" cm="1">
        <f t="array" aca="1" ref="G102" ca="1">IFERROR(MEDIAN(IF(ISNUMBER(TF_YMain),TF_YMain)),0)</f>
        <v>0</v>
      </c>
    </row>
    <row r="103" spans="1:7" x14ac:dyDescent="0.25">
      <c r="A103" s="15"/>
      <c r="B103" s="18"/>
      <c r="C103" s="18"/>
      <c r="D103" s="18"/>
      <c r="E103" s="18"/>
      <c r="F103" s="17" t="e">
        <f>IFERROR(IF(COUNTA(Tbl_TF[[#This Row],[All Staff Meeting]:[Huddles]])=0,NA(),SUM(Tbl_TF[[#This Row],[All Staff Meeting]:[Huddles]])),NA())</f>
        <v>#N/A</v>
      </c>
      <c r="G103" s="17" cm="1">
        <f t="array" aca="1" ref="G103" ca="1">IFERROR(MEDIAN(IF(ISNUMBER(TF_YMain),TF_YMain)),0)</f>
        <v>0</v>
      </c>
    </row>
    <row r="104" spans="1:7" x14ac:dyDescent="0.25">
      <c r="A104" s="15"/>
      <c r="B104" s="18"/>
      <c r="C104" s="18"/>
      <c r="D104" s="18"/>
      <c r="E104" s="18"/>
      <c r="F104" s="17" t="e">
        <f>IFERROR(IF(COUNTA(Tbl_TF[[#This Row],[All Staff Meeting]:[Huddles]])=0,NA(),SUM(Tbl_TF[[#This Row],[All Staff Meeting]:[Huddles]])),NA())</f>
        <v>#N/A</v>
      </c>
      <c r="G104" s="17" cm="1">
        <f t="array" aca="1" ref="G104" ca="1">IFERROR(MEDIAN(IF(ISNUMBER(TF_YMain),TF_YMain)),0)</f>
        <v>0</v>
      </c>
    </row>
    <row r="105" spans="1:7" x14ac:dyDescent="0.25">
      <c r="A105" s="15"/>
      <c r="B105" s="18"/>
      <c r="C105" s="18"/>
      <c r="D105" s="18"/>
      <c r="E105" s="18"/>
      <c r="F105" s="17" t="e">
        <f>IFERROR(IF(COUNTA(Tbl_TF[[#This Row],[All Staff Meeting]:[Huddles]])=0,NA(),SUM(Tbl_TF[[#This Row],[All Staff Meeting]:[Huddles]])),NA())</f>
        <v>#N/A</v>
      </c>
      <c r="G105" s="17" cm="1">
        <f t="array" aca="1" ref="G105" ca="1">IFERROR(MEDIAN(IF(ISNUMBER(TF_YMain),TF_YMain)),0)</f>
        <v>0</v>
      </c>
    </row>
    <row r="106" spans="1:7" x14ac:dyDescent="0.25">
      <c r="A106" s="15"/>
      <c r="B106" s="18"/>
      <c r="C106" s="18"/>
      <c r="D106" s="18"/>
      <c r="E106" s="18"/>
      <c r="F106" s="17" t="e">
        <f>IFERROR(IF(COUNTA(Tbl_TF[[#This Row],[All Staff Meeting]:[Huddles]])=0,NA(),SUM(Tbl_TF[[#This Row],[All Staff Meeting]:[Huddles]])),NA())</f>
        <v>#N/A</v>
      </c>
      <c r="G106" s="17" cm="1">
        <f t="array" aca="1" ref="G106" ca="1">IFERROR(MEDIAN(IF(ISNUMBER(TF_YMain),TF_YMain)),0)</f>
        <v>0</v>
      </c>
    </row>
    <row r="107" spans="1:7" x14ac:dyDescent="0.25">
      <c r="A107" s="15"/>
      <c r="B107" s="18"/>
      <c r="C107" s="18"/>
      <c r="D107" s="18"/>
      <c r="E107" s="18"/>
      <c r="F107" s="17" t="e">
        <f>IFERROR(IF(COUNTA(Tbl_TF[[#This Row],[All Staff Meeting]:[Huddles]])=0,NA(),SUM(Tbl_TF[[#This Row],[All Staff Meeting]:[Huddles]])),NA())</f>
        <v>#N/A</v>
      </c>
      <c r="G107" s="17" cm="1">
        <f t="array" aca="1" ref="G107" ca="1">IFERROR(MEDIAN(IF(ISNUMBER(TF_YMain),TF_YMain)),0)</f>
        <v>0</v>
      </c>
    </row>
    <row r="108" spans="1:7" x14ac:dyDescent="0.25">
      <c r="A108" s="15"/>
      <c r="B108" s="18"/>
      <c r="C108" s="18"/>
      <c r="D108" s="18"/>
      <c r="E108" s="18"/>
      <c r="F108" s="17" t="e">
        <f>IFERROR(IF(COUNTA(Tbl_TF[[#This Row],[All Staff Meeting]:[Huddles]])=0,NA(),SUM(Tbl_TF[[#This Row],[All Staff Meeting]:[Huddles]])),NA())</f>
        <v>#N/A</v>
      </c>
      <c r="G108" s="17" cm="1">
        <f t="array" aca="1" ref="G108" ca="1">IFERROR(MEDIAN(IF(ISNUMBER(TF_YMain),TF_YMain)),0)</f>
        <v>0</v>
      </c>
    </row>
    <row r="109" spans="1:7" x14ac:dyDescent="0.25">
      <c r="A109" s="15"/>
      <c r="B109" s="18"/>
      <c r="C109" s="18"/>
      <c r="D109" s="18"/>
      <c r="E109" s="18"/>
      <c r="F109" s="17" t="e">
        <f>IFERROR(IF(COUNTA(Tbl_TF[[#This Row],[All Staff Meeting]:[Huddles]])=0,NA(),SUM(Tbl_TF[[#This Row],[All Staff Meeting]:[Huddles]])),NA())</f>
        <v>#N/A</v>
      </c>
      <c r="G109" s="17" cm="1">
        <f t="array" aca="1" ref="G109" ca="1">IFERROR(MEDIAN(IF(ISNUMBER(TF_YMain),TF_YMain)),0)</f>
        <v>0</v>
      </c>
    </row>
    <row r="110" spans="1:7" x14ac:dyDescent="0.25">
      <c r="A110" s="15"/>
      <c r="B110" s="18"/>
      <c r="C110" s="18"/>
      <c r="D110" s="18"/>
      <c r="E110" s="18"/>
      <c r="F110" s="17" t="e">
        <f>IFERROR(IF(COUNTA(Tbl_TF[[#This Row],[All Staff Meeting]:[Huddles]])=0,NA(),SUM(Tbl_TF[[#This Row],[All Staff Meeting]:[Huddles]])),NA())</f>
        <v>#N/A</v>
      </c>
      <c r="G110" s="17" cm="1">
        <f t="array" aca="1" ref="G110" ca="1">IFERROR(MEDIAN(IF(ISNUMBER(TF_YMain),TF_YMain)),0)</f>
        <v>0</v>
      </c>
    </row>
    <row r="111" spans="1:7" x14ac:dyDescent="0.25">
      <c r="A111" s="15"/>
      <c r="B111" s="18"/>
      <c r="C111" s="18"/>
      <c r="D111" s="18"/>
      <c r="E111" s="18"/>
      <c r="F111" s="17" t="e">
        <f>IFERROR(IF(COUNTA(Tbl_TF[[#This Row],[All Staff Meeting]:[Huddles]])=0,NA(),SUM(Tbl_TF[[#This Row],[All Staff Meeting]:[Huddles]])),NA())</f>
        <v>#N/A</v>
      </c>
      <c r="G111" s="17" cm="1">
        <f t="array" aca="1" ref="G111" ca="1">IFERROR(MEDIAN(IF(ISNUMBER(TF_YMain),TF_YMain)),0)</f>
        <v>0</v>
      </c>
    </row>
    <row r="112" spans="1:7" x14ac:dyDescent="0.25">
      <c r="A112" s="15"/>
      <c r="B112" s="18"/>
      <c r="C112" s="18"/>
      <c r="D112" s="18"/>
      <c r="E112" s="18"/>
      <c r="F112" s="17" t="e">
        <f>IFERROR(IF(COUNTA(Tbl_TF[[#This Row],[All Staff Meeting]:[Huddles]])=0,NA(),SUM(Tbl_TF[[#This Row],[All Staff Meeting]:[Huddles]])),NA())</f>
        <v>#N/A</v>
      </c>
      <c r="G112" s="17" cm="1">
        <f t="array" aca="1" ref="G112" ca="1">IFERROR(MEDIAN(IF(ISNUMBER(TF_YMain),TF_YMain)),0)</f>
        <v>0</v>
      </c>
    </row>
    <row r="113" spans="1:7" x14ac:dyDescent="0.25">
      <c r="A113" s="15"/>
      <c r="B113" s="18"/>
      <c r="C113" s="18"/>
      <c r="D113" s="18"/>
      <c r="E113" s="18"/>
      <c r="F113" s="17" t="e">
        <f>IFERROR(IF(COUNTA(Tbl_TF[[#This Row],[All Staff Meeting]:[Huddles]])=0,NA(),SUM(Tbl_TF[[#This Row],[All Staff Meeting]:[Huddles]])),NA())</f>
        <v>#N/A</v>
      </c>
      <c r="G113" s="17" cm="1">
        <f t="array" aca="1" ref="G113" ca="1">IFERROR(MEDIAN(IF(ISNUMBER(TF_YMain),TF_YMain)),0)</f>
        <v>0</v>
      </c>
    </row>
    <row r="114" spans="1:7" x14ac:dyDescent="0.25">
      <c r="A114" s="15"/>
      <c r="B114" s="18"/>
      <c r="C114" s="18"/>
      <c r="D114" s="18"/>
      <c r="E114" s="18"/>
      <c r="F114" s="17" t="e">
        <f>IFERROR(IF(COUNTA(Tbl_TF[[#This Row],[All Staff Meeting]:[Huddles]])=0,NA(),SUM(Tbl_TF[[#This Row],[All Staff Meeting]:[Huddles]])),NA())</f>
        <v>#N/A</v>
      </c>
      <c r="G114" s="17" cm="1">
        <f t="array" aca="1" ref="G114" ca="1">IFERROR(MEDIAN(IF(ISNUMBER(TF_YMain),TF_YMain)),0)</f>
        <v>0</v>
      </c>
    </row>
    <row r="115" spans="1:7" x14ac:dyDescent="0.25">
      <c r="A115" s="15"/>
      <c r="B115" s="18"/>
      <c r="C115" s="18"/>
      <c r="D115" s="18"/>
      <c r="E115" s="18"/>
      <c r="F115" s="17" t="e">
        <f>IFERROR(IF(COUNTA(Tbl_TF[[#This Row],[All Staff Meeting]:[Huddles]])=0,NA(),SUM(Tbl_TF[[#This Row],[All Staff Meeting]:[Huddles]])),NA())</f>
        <v>#N/A</v>
      </c>
      <c r="G115" s="17" cm="1">
        <f t="array" aca="1" ref="G115" ca="1">IFERROR(MEDIAN(IF(ISNUMBER(TF_YMain),TF_YMain)),0)</f>
        <v>0</v>
      </c>
    </row>
    <row r="116" spans="1:7" x14ac:dyDescent="0.25">
      <c r="A116" s="15"/>
      <c r="B116" s="18"/>
      <c r="C116" s="18"/>
      <c r="D116" s="18"/>
      <c r="E116" s="18"/>
      <c r="F116" s="17" t="e">
        <f>IFERROR(IF(COUNTA(Tbl_TF[[#This Row],[All Staff Meeting]:[Huddles]])=0,NA(),SUM(Tbl_TF[[#This Row],[All Staff Meeting]:[Huddles]])),NA())</f>
        <v>#N/A</v>
      </c>
      <c r="G116" s="17" cm="1">
        <f t="array" aca="1" ref="G116" ca="1">IFERROR(MEDIAN(IF(ISNUMBER(TF_YMain),TF_YMain)),0)</f>
        <v>0</v>
      </c>
    </row>
    <row r="117" spans="1:7" x14ac:dyDescent="0.25">
      <c r="A117" s="15"/>
      <c r="B117" s="18"/>
      <c r="C117" s="18"/>
      <c r="D117" s="18"/>
      <c r="E117" s="18"/>
      <c r="F117" s="17" t="e">
        <f>IFERROR(IF(COUNTA(Tbl_TF[[#This Row],[All Staff Meeting]:[Huddles]])=0,NA(),SUM(Tbl_TF[[#This Row],[All Staff Meeting]:[Huddles]])),NA())</f>
        <v>#N/A</v>
      </c>
      <c r="G117" s="17" cm="1">
        <f t="array" aca="1" ref="G117" ca="1">IFERROR(MEDIAN(IF(ISNUMBER(TF_YMain),TF_YMain)),0)</f>
        <v>0</v>
      </c>
    </row>
    <row r="118" spans="1:7" x14ac:dyDescent="0.25">
      <c r="A118" s="15"/>
      <c r="B118" s="18"/>
      <c r="C118" s="18"/>
      <c r="D118" s="18"/>
      <c r="E118" s="18"/>
      <c r="F118" s="17" t="e">
        <f>IFERROR(IF(COUNTA(Tbl_TF[[#This Row],[All Staff Meeting]:[Huddles]])=0,NA(),SUM(Tbl_TF[[#This Row],[All Staff Meeting]:[Huddles]])),NA())</f>
        <v>#N/A</v>
      </c>
      <c r="G118" s="17" cm="1">
        <f t="array" aca="1" ref="G118" ca="1">IFERROR(MEDIAN(IF(ISNUMBER(TF_YMain),TF_YMain)),0)</f>
        <v>0</v>
      </c>
    </row>
    <row r="119" spans="1:7" x14ac:dyDescent="0.25">
      <c r="A119" s="15"/>
      <c r="B119" s="18"/>
      <c r="C119" s="18"/>
      <c r="D119" s="18"/>
      <c r="E119" s="18"/>
      <c r="F119" s="17" t="e">
        <f>IFERROR(IF(COUNTA(Tbl_TF[[#This Row],[All Staff Meeting]:[Huddles]])=0,NA(),SUM(Tbl_TF[[#This Row],[All Staff Meeting]:[Huddles]])),NA())</f>
        <v>#N/A</v>
      </c>
      <c r="G119" s="17" cm="1">
        <f t="array" aca="1" ref="G119" ca="1">IFERROR(MEDIAN(IF(ISNUMBER(TF_YMain),TF_YMain)),0)</f>
        <v>0</v>
      </c>
    </row>
    <row r="120" spans="1:7" x14ac:dyDescent="0.25">
      <c r="A120" s="15"/>
      <c r="B120" s="18"/>
      <c r="C120" s="18"/>
      <c r="D120" s="18"/>
      <c r="E120" s="18"/>
      <c r="F120" s="17" t="e">
        <f>IFERROR(IF(COUNTA(Tbl_TF[[#This Row],[All Staff Meeting]:[Huddles]])=0,NA(),SUM(Tbl_TF[[#This Row],[All Staff Meeting]:[Huddles]])),NA())</f>
        <v>#N/A</v>
      </c>
      <c r="G120" s="17" cm="1">
        <f t="array" aca="1" ref="G120" ca="1">IFERROR(MEDIAN(IF(ISNUMBER(TF_YMain),TF_YMain)),0)</f>
        <v>0</v>
      </c>
    </row>
    <row r="121" spans="1:7" x14ac:dyDescent="0.25">
      <c r="A121" s="15"/>
      <c r="B121" s="18"/>
      <c r="C121" s="18"/>
      <c r="D121" s="18"/>
      <c r="E121" s="18"/>
      <c r="F121" s="17" t="e">
        <f>IFERROR(IF(COUNTA(Tbl_TF[[#This Row],[All Staff Meeting]:[Huddles]])=0,NA(),SUM(Tbl_TF[[#This Row],[All Staff Meeting]:[Huddles]])),NA())</f>
        <v>#N/A</v>
      </c>
      <c r="G121" s="17" cm="1">
        <f t="array" aca="1" ref="G121" ca="1">IFERROR(MEDIAN(IF(ISNUMBER(TF_YMain),TF_YMain)),0)</f>
        <v>0</v>
      </c>
    </row>
    <row r="122" spans="1:7" x14ac:dyDescent="0.25">
      <c r="A122" s="15"/>
      <c r="B122" s="18"/>
      <c r="C122" s="18"/>
      <c r="D122" s="18"/>
      <c r="E122" s="18"/>
      <c r="F122" s="17" t="e">
        <f>IFERROR(IF(COUNTA(Tbl_TF[[#This Row],[All Staff Meeting]:[Huddles]])=0,NA(),SUM(Tbl_TF[[#This Row],[All Staff Meeting]:[Huddles]])),NA())</f>
        <v>#N/A</v>
      </c>
      <c r="G122" s="17" cm="1">
        <f t="array" aca="1" ref="G122" ca="1">IFERROR(MEDIAN(IF(ISNUMBER(TF_YMain),TF_YMain)),0)</f>
        <v>0</v>
      </c>
    </row>
    <row r="123" spans="1:7" x14ac:dyDescent="0.25">
      <c r="A123" s="15"/>
      <c r="B123" s="18"/>
      <c r="C123" s="18"/>
      <c r="D123" s="18"/>
      <c r="E123" s="18"/>
      <c r="F123" s="17" t="e">
        <f>IFERROR(IF(COUNTA(Tbl_TF[[#This Row],[All Staff Meeting]:[Huddles]])=0,NA(),SUM(Tbl_TF[[#This Row],[All Staff Meeting]:[Huddles]])),NA())</f>
        <v>#N/A</v>
      </c>
      <c r="G123" s="17" cm="1">
        <f t="array" aca="1" ref="G123" ca="1">IFERROR(MEDIAN(IF(ISNUMBER(TF_YMain),TF_YMain)),0)</f>
        <v>0</v>
      </c>
    </row>
    <row r="124" spans="1:7" x14ac:dyDescent="0.25">
      <c r="A124" s="15"/>
      <c r="B124" s="18"/>
      <c r="C124" s="18"/>
      <c r="D124" s="18"/>
      <c r="E124" s="18"/>
      <c r="F124" s="17" t="e">
        <f>IFERROR(IF(COUNTA(Tbl_TF[[#This Row],[All Staff Meeting]:[Huddles]])=0,NA(),SUM(Tbl_TF[[#This Row],[All Staff Meeting]:[Huddles]])),NA())</f>
        <v>#N/A</v>
      </c>
      <c r="G124" s="17" cm="1">
        <f t="array" aca="1" ref="G124" ca="1">IFERROR(MEDIAN(IF(ISNUMBER(TF_YMain),TF_YMain)),0)</f>
        <v>0</v>
      </c>
    </row>
    <row r="125" spans="1:7" x14ac:dyDescent="0.25">
      <c r="A125" s="15"/>
      <c r="B125" s="18"/>
      <c r="C125" s="18"/>
      <c r="D125" s="18"/>
      <c r="E125" s="18"/>
      <c r="F125" s="17" t="e">
        <f>IFERROR(IF(COUNTA(Tbl_TF[[#This Row],[All Staff Meeting]:[Huddles]])=0,NA(),SUM(Tbl_TF[[#This Row],[All Staff Meeting]:[Huddles]])),NA())</f>
        <v>#N/A</v>
      </c>
      <c r="G125" s="17" cm="1">
        <f t="array" aca="1" ref="G125" ca="1">IFERROR(MEDIAN(IF(ISNUMBER(TF_YMain),TF_YMain)),0)</f>
        <v>0</v>
      </c>
    </row>
    <row r="126" spans="1:7" x14ac:dyDescent="0.25">
      <c r="A126" s="15"/>
      <c r="B126" s="18"/>
      <c r="C126" s="18"/>
      <c r="D126" s="18"/>
      <c r="E126" s="18"/>
      <c r="F126" s="17" t="e">
        <f>IFERROR(IF(COUNTA(Tbl_TF[[#This Row],[All Staff Meeting]:[Huddles]])=0,NA(),SUM(Tbl_TF[[#This Row],[All Staff Meeting]:[Huddles]])),NA())</f>
        <v>#N/A</v>
      </c>
      <c r="G126" s="17" cm="1">
        <f t="array" aca="1" ref="G126" ca="1">IFERROR(MEDIAN(IF(ISNUMBER(TF_YMain),TF_YMain)),0)</f>
        <v>0</v>
      </c>
    </row>
    <row r="127" spans="1:7" x14ac:dyDescent="0.25">
      <c r="A127" s="15"/>
      <c r="B127" s="18"/>
      <c r="C127" s="18"/>
      <c r="D127" s="18"/>
      <c r="E127" s="18"/>
      <c r="F127" s="17" t="e">
        <f>IFERROR(IF(COUNTA(Tbl_TF[[#This Row],[All Staff Meeting]:[Huddles]])=0,NA(),SUM(Tbl_TF[[#This Row],[All Staff Meeting]:[Huddles]])),NA())</f>
        <v>#N/A</v>
      </c>
      <c r="G127" s="17" cm="1">
        <f t="array" aca="1" ref="G127" ca="1">IFERROR(MEDIAN(IF(ISNUMBER(TF_YMain),TF_YMain)),0)</f>
        <v>0</v>
      </c>
    </row>
    <row r="128" spans="1:7" x14ac:dyDescent="0.25">
      <c r="A128" s="15"/>
      <c r="B128" s="18"/>
      <c r="C128" s="18"/>
      <c r="D128" s="18"/>
      <c r="E128" s="18"/>
      <c r="F128" s="17" t="e">
        <f>IFERROR(IF(COUNTA(Tbl_TF[[#This Row],[All Staff Meeting]:[Huddles]])=0,NA(),SUM(Tbl_TF[[#This Row],[All Staff Meeting]:[Huddles]])),NA())</f>
        <v>#N/A</v>
      </c>
      <c r="G128" s="17" cm="1">
        <f t="array" aca="1" ref="G128" ca="1">IFERROR(MEDIAN(IF(ISNUMBER(TF_YMain),TF_YMain)),0)</f>
        <v>0</v>
      </c>
    </row>
    <row r="129" spans="1:7" x14ac:dyDescent="0.25">
      <c r="A129" s="15"/>
      <c r="B129" s="18"/>
      <c r="C129" s="18"/>
      <c r="D129" s="18"/>
      <c r="E129" s="18"/>
      <c r="F129" s="17" t="e">
        <f>IFERROR(IF(COUNTA(Tbl_TF[[#This Row],[All Staff Meeting]:[Huddles]])=0,NA(),SUM(Tbl_TF[[#This Row],[All Staff Meeting]:[Huddles]])),NA())</f>
        <v>#N/A</v>
      </c>
      <c r="G129" s="17" cm="1">
        <f t="array" aca="1" ref="G129" ca="1">IFERROR(MEDIAN(IF(ISNUMBER(TF_YMain),TF_YMain)),0)</f>
        <v>0</v>
      </c>
    </row>
    <row r="130" spans="1:7" x14ac:dyDescent="0.25">
      <c r="A130" s="15"/>
      <c r="B130" s="18"/>
      <c r="C130" s="18"/>
      <c r="D130" s="18"/>
      <c r="E130" s="18"/>
      <c r="F130" s="17" t="e">
        <f>IFERROR(IF(COUNTA(Tbl_TF[[#This Row],[All Staff Meeting]:[Huddles]])=0,NA(),SUM(Tbl_TF[[#This Row],[All Staff Meeting]:[Huddles]])),NA())</f>
        <v>#N/A</v>
      </c>
      <c r="G130" s="17" cm="1">
        <f t="array" aca="1" ref="G130" ca="1">IFERROR(MEDIAN(IF(ISNUMBER(TF_YMain),TF_YMain)),0)</f>
        <v>0</v>
      </c>
    </row>
    <row r="131" spans="1:7" x14ac:dyDescent="0.25">
      <c r="A131" s="15"/>
      <c r="B131" s="18"/>
      <c r="C131" s="18"/>
      <c r="D131" s="18"/>
      <c r="E131" s="18"/>
      <c r="F131" s="17" t="e">
        <f>IFERROR(IF(COUNTA(Tbl_TF[[#This Row],[All Staff Meeting]:[Huddles]])=0,NA(),SUM(Tbl_TF[[#This Row],[All Staff Meeting]:[Huddles]])),NA())</f>
        <v>#N/A</v>
      </c>
      <c r="G131" s="17" cm="1">
        <f t="array" aca="1" ref="G131" ca="1">IFERROR(MEDIAN(IF(ISNUMBER(TF_YMain),TF_YMain)),0)</f>
        <v>0</v>
      </c>
    </row>
    <row r="132" spans="1:7" x14ac:dyDescent="0.25">
      <c r="A132" s="15"/>
      <c r="B132" s="18"/>
      <c r="C132" s="18"/>
      <c r="D132" s="18"/>
      <c r="E132" s="18"/>
      <c r="F132" s="17" t="e">
        <f>IFERROR(IF(COUNTA(Tbl_TF[[#This Row],[All Staff Meeting]:[Huddles]])=0,NA(),SUM(Tbl_TF[[#This Row],[All Staff Meeting]:[Huddles]])),NA())</f>
        <v>#N/A</v>
      </c>
      <c r="G132" s="17" cm="1">
        <f t="array" aca="1" ref="G132" ca="1">IFERROR(MEDIAN(IF(ISNUMBER(TF_YMain),TF_YMain)),0)</f>
        <v>0</v>
      </c>
    </row>
    <row r="133" spans="1:7" x14ac:dyDescent="0.25">
      <c r="A133" s="15"/>
      <c r="B133" s="18"/>
      <c r="C133" s="18"/>
      <c r="D133" s="18"/>
      <c r="E133" s="18"/>
      <c r="F133" s="17" t="e">
        <f>IFERROR(IF(COUNTA(Tbl_TF[[#This Row],[All Staff Meeting]:[Huddles]])=0,NA(),SUM(Tbl_TF[[#This Row],[All Staff Meeting]:[Huddles]])),NA())</f>
        <v>#N/A</v>
      </c>
      <c r="G133" s="17" cm="1">
        <f t="array" aca="1" ref="G133" ca="1">IFERROR(MEDIAN(IF(ISNUMBER(TF_YMain),TF_YMain)),0)</f>
        <v>0</v>
      </c>
    </row>
    <row r="134" spans="1:7" x14ac:dyDescent="0.25">
      <c r="A134" s="15"/>
      <c r="B134" s="18"/>
      <c r="C134" s="18"/>
      <c r="D134" s="18"/>
      <c r="E134" s="18"/>
      <c r="F134" s="17" t="e">
        <f>IFERROR(IF(COUNTA(Tbl_TF[[#This Row],[All Staff Meeting]:[Huddles]])=0,NA(),SUM(Tbl_TF[[#This Row],[All Staff Meeting]:[Huddles]])),NA())</f>
        <v>#N/A</v>
      </c>
      <c r="G134" s="17" cm="1">
        <f t="array" aca="1" ref="G134" ca="1">IFERROR(MEDIAN(IF(ISNUMBER(TF_YMain),TF_YMain)),0)</f>
        <v>0</v>
      </c>
    </row>
  </sheetData>
  <sheetProtection algorithmName="SHA-512" hashValue="hYJMyHoWSiJC6eCtE8//jf8hFiUIWJ0GZiIqi/VEhfWrtIZbkVj80Mo0jzJVlUeVZwsFU3uVvcArR4YpcMBYSw==" saltValue="utImXcdpyrrMVpiBIhi9FQ==" spinCount="100000" sheet="1" objects="1" formatCells="0" formatColumns="0" formatRows="0" insertColumns="0" insertRows="0" deleteColumns="0" deleteRows="0" autoFilter="0"/>
  <mergeCells count="4">
    <mergeCell ref="J4:T4"/>
    <mergeCell ref="I3:T3"/>
    <mergeCell ref="I28:T33"/>
    <mergeCell ref="J5:O5"/>
  </mergeCells>
  <dataValidations count="1">
    <dataValidation type="list" allowBlank="1" showInputMessage="1" showErrorMessage="1" sqref="J5" xr:uid="{A1956231-0F82-4AD4-8E79-870A64C8402C}">
      <formula1>$B$3:$F$3</formula1>
    </dataValidation>
  </dataValidations>
  <pageMargins left="0.25" right="0.25" top="0.75" bottom="0.75" header="0.3" footer="0.3"/>
  <pageSetup scale="69" fitToHeight="0" orientation="landscape" r:id="rId1"/>
  <headerFooter>
    <oddHeader>&amp;L&amp;"Calibri,Regular"Team Fundamentals - Process Measures&amp;R&amp;G</oddHeader>
  </headerFooter>
  <rowBreaks count="1" manualBreakCount="1">
    <brk id="34" max="19" man="1"/>
  </rowBreaks>
  <drawing r:id="rId2"/>
  <legacyDrawing r:id="rId3"/>
  <legacyDrawingHF r:id="rId4"/>
  <tableParts count="1">
    <tablePart r:id="rId5"/>
  </tableParts>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12843C1-7056-44C5-8299-BFB7472DA2A5}">
  <sheetPr>
    <tabColor rgb="FF00919B"/>
    <pageSetUpPr fitToPage="1"/>
  </sheetPr>
  <dimension ref="A1:W134"/>
  <sheetViews>
    <sheetView showGridLines="0" zoomScaleNormal="100" zoomScaleSheetLayoutView="100" workbookViewId="0">
      <pane ySplit="1" topLeftCell="A2" activePane="bottomLeft" state="frozen"/>
      <selection activeCell="G11" sqref="G11"/>
      <selection pane="bottomLeft" activeCell="V33" sqref="V33"/>
    </sheetView>
  </sheetViews>
  <sheetFormatPr defaultRowHeight="15" x14ac:dyDescent="0.25"/>
  <cols>
    <col min="1" max="1" width="13.7109375" style="13" customWidth="1"/>
    <col min="2" max="5" width="13.7109375" style="21" customWidth="1"/>
    <col min="6" max="6" width="10.7109375" style="21" customWidth="1"/>
    <col min="7" max="7" width="9.7109375" style="21" customWidth="1"/>
    <col min="8" max="8" width="2.7109375" style="6" customWidth="1"/>
    <col min="9" max="20" width="8.85546875" style="6" customWidth="1"/>
    <col min="21" max="16384" width="9.140625" style="6"/>
  </cols>
  <sheetData>
    <row r="1" spans="1:23" s="44" customFormat="1" ht="23.25" x14ac:dyDescent="0.35">
      <c r="A1" s="43" t="s">
        <v>159</v>
      </c>
    </row>
    <row r="2" spans="1:23" s="76" customFormat="1" x14ac:dyDescent="0.25">
      <c r="A2" s="11" t="s">
        <v>15</v>
      </c>
      <c r="B2" s="12" t="s">
        <v>208</v>
      </c>
      <c r="C2" s="12"/>
      <c r="D2" s="12"/>
      <c r="E2" s="12"/>
      <c r="F2" s="12" t="s">
        <v>64</v>
      </c>
      <c r="G2" s="12" t="s">
        <v>62</v>
      </c>
    </row>
    <row r="3" spans="1:23" ht="45" x14ac:dyDescent="0.25">
      <c r="A3" s="107" t="s">
        <v>0</v>
      </c>
      <c r="B3" s="112" t="s">
        <v>75</v>
      </c>
      <c r="C3" s="112" t="s">
        <v>78</v>
      </c>
      <c r="D3" s="111" t="s">
        <v>210</v>
      </c>
      <c r="E3" s="111" t="s">
        <v>211</v>
      </c>
      <c r="F3" s="109" t="s">
        <v>202</v>
      </c>
      <c r="G3" s="110" t="s">
        <v>18</v>
      </c>
      <c r="I3" s="144" t="s">
        <v>196</v>
      </c>
      <c r="J3" s="144"/>
      <c r="K3" s="144"/>
      <c r="L3" s="144"/>
      <c r="M3" s="144"/>
      <c r="N3" s="144"/>
      <c r="O3" s="144"/>
      <c r="P3" s="144"/>
      <c r="Q3" s="144"/>
      <c r="R3" s="144"/>
      <c r="S3" s="144"/>
      <c r="T3" s="144"/>
    </row>
    <row r="4" spans="1:23" x14ac:dyDescent="0.25">
      <c r="A4" s="15">
        <v>44958</v>
      </c>
      <c r="B4" s="18"/>
      <c r="C4" s="18"/>
      <c r="D4" s="18"/>
      <c r="E4" s="18"/>
      <c r="F4" s="17" t="e">
        <f>IFERROR(IF(COUNTA(Tbl_RC[[#This Row],[Actions Following Meetings]:[Change Idea 4]])=0,NA(),SUM(Tbl_RC[[#This Row],[Actions Following Meetings]:[Change Idea 4]])),NA())</f>
        <v>#N/A</v>
      </c>
      <c r="G4" s="17" cm="1">
        <f t="array" aca="1" ref="G4" ca="1">IFERROR(MEDIAN(IF(ISNUMBER(RC_YMain),RC_YMain)),0)</f>
        <v>0</v>
      </c>
      <c r="H4" s="23">
        <f>IFERROR(MATCH($J$5,$B$3:$F$3,0),"")</f>
        <v>1</v>
      </c>
      <c r="I4" s="60" t="s">
        <v>19</v>
      </c>
      <c r="J4" s="146" t="s">
        <v>192</v>
      </c>
      <c r="K4" s="143"/>
      <c r="L4" s="143"/>
      <c r="M4" s="143"/>
      <c r="N4" s="143"/>
      <c r="O4" s="143"/>
      <c r="P4" s="143"/>
      <c r="Q4" s="143"/>
      <c r="R4" s="143"/>
      <c r="S4" s="143"/>
      <c r="T4" s="143"/>
    </row>
    <row r="5" spans="1:23" x14ac:dyDescent="0.25">
      <c r="A5" s="15"/>
      <c r="B5" s="18"/>
      <c r="C5" s="18"/>
      <c r="D5" s="18"/>
      <c r="E5" s="18"/>
      <c r="F5" s="17" t="e">
        <f>IFERROR(IF(COUNTA(Tbl_RC[[#This Row],[Actions Following Meetings]:[Change Idea 4]])=0,NA(),SUM(Tbl_RC[[#This Row],[Actions Following Meetings]:[Change Idea 4]])),NA())</f>
        <v>#N/A</v>
      </c>
      <c r="G5" s="17" cm="1">
        <f t="array" aca="1" ref="G5" ca="1">IFERROR(MEDIAN(IF(ISNUMBER(RC_YMain),RC_YMain)),0)</f>
        <v>0</v>
      </c>
      <c r="I5" s="14" t="s">
        <v>168</v>
      </c>
      <c r="J5" s="147" t="s">
        <v>75</v>
      </c>
      <c r="K5" s="147"/>
      <c r="L5" s="147"/>
      <c r="M5" s="147"/>
      <c r="N5" s="147"/>
      <c r="O5" s="147"/>
      <c r="P5" s="59" t="s">
        <v>169</v>
      </c>
    </row>
    <row r="6" spans="1:23" x14ac:dyDescent="0.25">
      <c r="A6" s="15"/>
      <c r="B6" s="18"/>
      <c r="C6" s="18"/>
      <c r="D6" s="18"/>
      <c r="E6" s="18"/>
      <c r="F6" s="17" t="e">
        <f>IFERROR(IF(COUNTA(Tbl_RC[[#This Row],[Actions Following Meetings]:[Change Idea 4]])=0,NA(),SUM(Tbl_RC[[#This Row],[Actions Following Meetings]:[Change Idea 4]])),NA())</f>
        <v>#N/A</v>
      </c>
      <c r="G6" s="17" cm="1">
        <f t="array" aca="1" ref="G6" ca="1">IFERROR(MEDIAN(IF(ISNUMBER(RC_YMain),RC_YMain)),0)</f>
        <v>0</v>
      </c>
    </row>
    <row r="7" spans="1:23" x14ac:dyDescent="0.25">
      <c r="A7" s="15"/>
      <c r="B7" s="18"/>
      <c r="C7" s="18"/>
      <c r="D7" s="18"/>
      <c r="E7" s="18"/>
      <c r="F7" s="17" t="e">
        <f>IFERROR(IF(COUNTA(Tbl_RC[[#This Row],[Actions Following Meetings]:[Change Idea 4]])=0,NA(),SUM(Tbl_RC[[#This Row],[Actions Following Meetings]:[Change Idea 4]])),NA())</f>
        <v>#N/A</v>
      </c>
      <c r="G7" s="17" cm="1">
        <f t="array" aca="1" ref="G7" ca="1">IFERROR(MEDIAN(IF(ISNUMBER(RC_YMain),RC_YMain)),0)</f>
        <v>0</v>
      </c>
    </row>
    <row r="8" spans="1:23" x14ac:dyDescent="0.25">
      <c r="A8" s="15"/>
      <c r="B8" s="18"/>
      <c r="C8" s="18"/>
      <c r="D8" s="18"/>
      <c r="E8" s="18"/>
      <c r="F8" s="17" t="e">
        <f>IFERROR(IF(COUNTA(Tbl_RC[[#This Row],[Actions Following Meetings]:[Change Idea 4]])=0,NA(),SUM(Tbl_RC[[#This Row],[Actions Following Meetings]:[Change Idea 4]])),NA())</f>
        <v>#N/A</v>
      </c>
      <c r="G8" s="17" cm="1">
        <f t="array" aca="1" ref="G8" ca="1">IFERROR(MEDIAN(IF(ISNUMBER(RC_YMain),RC_YMain)),0)</f>
        <v>0</v>
      </c>
    </row>
    <row r="9" spans="1:23" x14ac:dyDescent="0.25">
      <c r="A9" s="15"/>
      <c r="B9" s="18"/>
      <c r="C9" s="18"/>
      <c r="D9" s="18"/>
      <c r="E9" s="18"/>
      <c r="F9" s="17" t="e">
        <f>IFERROR(IF(COUNTA(Tbl_RC[[#This Row],[Actions Following Meetings]:[Change Idea 4]])=0,NA(),SUM(Tbl_RC[[#This Row],[Actions Following Meetings]:[Change Idea 4]])),NA())</f>
        <v>#N/A</v>
      </c>
      <c r="G9" s="17" cm="1">
        <f t="array" aca="1" ref="G9" ca="1">IFERROR(MEDIAN(IF(ISNUMBER(RC_YMain),RC_YMain)),0)</f>
        <v>0</v>
      </c>
    </row>
    <row r="10" spans="1:23" x14ac:dyDescent="0.25">
      <c r="A10" s="15"/>
      <c r="B10" s="18"/>
      <c r="C10" s="18"/>
      <c r="D10" s="18"/>
      <c r="E10" s="18"/>
      <c r="F10" s="17" t="e">
        <f>IFERROR(IF(COUNTA(Tbl_RC[[#This Row],[Actions Following Meetings]:[Change Idea 4]])=0,NA(),SUM(Tbl_RC[[#This Row],[Actions Following Meetings]:[Change Idea 4]])),NA())</f>
        <v>#N/A</v>
      </c>
      <c r="G10" s="17" cm="1">
        <f t="array" aca="1" ref="G10" ca="1">IFERROR(MEDIAN(IF(ISNUMBER(RC_YMain),RC_YMain)),0)</f>
        <v>0</v>
      </c>
      <c r="W10" s="58"/>
    </row>
    <row r="11" spans="1:23" x14ac:dyDescent="0.25">
      <c r="A11" s="15"/>
      <c r="B11" s="18"/>
      <c r="C11" s="18"/>
      <c r="D11" s="18"/>
      <c r="E11" s="18"/>
      <c r="F11" s="17" t="e">
        <f>IFERROR(IF(COUNTA(Tbl_RC[[#This Row],[Actions Following Meetings]:[Change Idea 4]])=0,NA(),SUM(Tbl_RC[[#This Row],[Actions Following Meetings]:[Change Idea 4]])),NA())</f>
        <v>#N/A</v>
      </c>
      <c r="G11" s="17" cm="1">
        <f t="array" aca="1" ref="G11" ca="1">IFERROR(MEDIAN(IF(ISNUMBER(RC_YMain),RC_YMain)),0)</f>
        <v>0</v>
      </c>
    </row>
    <row r="12" spans="1:23" x14ac:dyDescent="0.25">
      <c r="A12" s="15"/>
      <c r="B12" s="18"/>
      <c r="C12" s="18"/>
      <c r="D12" s="18"/>
      <c r="E12" s="18"/>
      <c r="F12" s="17" t="e">
        <f>IFERROR(IF(COUNTA(Tbl_RC[[#This Row],[Actions Following Meetings]:[Change Idea 4]])=0,NA(),SUM(Tbl_RC[[#This Row],[Actions Following Meetings]:[Change Idea 4]])),NA())</f>
        <v>#N/A</v>
      </c>
      <c r="G12" s="17" cm="1">
        <f t="array" aca="1" ref="G12" ca="1">IFERROR(MEDIAN(IF(ISNUMBER(RC_YMain),RC_YMain)),0)</f>
        <v>0</v>
      </c>
    </row>
    <row r="13" spans="1:23" x14ac:dyDescent="0.25">
      <c r="A13" s="15"/>
      <c r="B13" s="18"/>
      <c r="C13" s="18"/>
      <c r="D13" s="18"/>
      <c r="E13" s="18"/>
      <c r="F13" s="17" t="e">
        <f>IFERROR(IF(COUNTA(Tbl_RC[[#This Row],[Actions Following Meetings]:[Change Idea 4]])=0,NA(),SUM(Tbl_RC[[#This Row],[Actions Following Meetings]:[Change Idea 4]])),NA())</f>
        <v>#N/A</v>
      </c>
      <c r="G13" s="17" cm="1">
        <f t="array" aca="1" ref="G13" ca="1">IFERROR(MEDIAN(IF(ISNUMBER(RC_YMain),RC_YMain)),0)</f>
        <v>0</v>
      </c>
    </row>
    <row r="14" spans="1:23" x14ac:dyDescent="0.25">
      <c r="A14" s="15"/>
      <c r="B14" s="18"/>
      <c r="C14" s="18"/>
      <c r="D14" s="18"/>
      <c r="E14" s="18"/>
      <c r="F14" s="17" t="e">
        <f>IFERROR(IF(COUNTA(Tbl_RC[[#This Row],[Actions Following Meetings]:[Change Idea 4]])=0,NA(),SUM(Tbl_RC[[#This Row],[Actions Following Meetings]:[Change Idea 4]])),NA())</f>
        <v>#N/A</v>
      </c>
      <c r="G14" s="17" cm="1">
        <f t="array" aca="1" ref="G14" ca="1">IFERROR(MEDIAN(IF(ISNUMBER(RC_YMain),RC_YMain)),0)</f>
        <v>0</v>
      </c>
    </row>
    <row r="15" spans="1:23" x14ac:dyDescent="0.25">
      <c r="A15" s="15"/>
      <c r="B15" s="18"/>
      <c r="C15" s="18"/>
      <c r="D15" s="18"/>
      <c r="E15" s="18"/>
      <c r="F15" s="17" t="e">
        <f>IFERROR(IF(COUNTA(Tbl_RC[[#This Row],[Actions Following Meetings]:[Change Idea 4]])=0,NA(),SUM(Tbl_RC[[#This Row],[Actions Following Meetings]:[Change Idea 4]])),NA())</f>
        <v>#N/A</v>
      </c>
      <c r="G15" s="17" cm="1">
        <f t="array" aca="1" ref="G15" ca="1">IFERROR(MEDIAN(IF(ISNUMBER(RC_YMain),RC_YMain)),0)</f>
        <v>0</v>
      </c>
    </row>
    <row r="16" spans="1:23" x14ac:dyDescent="0.25">
      <c r="A16" s="15"/>
      <c r="B16" s="18"/>
      <c r="C16" s="18"/>
      <c r="D16" s="18"/>
      <c r="E16" s="18"/>
      <c r="F16" s="17" t="e">
        <f>IFERROR(IF(COUNTA(Tbl_RC[[#This Row],[Actions Following Meetings]:[Change Idea 4]])=0,NA(),SUM(Tbl_RC[[#This Row],[Actions Following Meetings]:[Change Idea 4]])),NA())</f>
        <v>#N/A</v>
      </c>
      <c r="G16" s="17" cm="1">
        <f t="array" aca="1" ref="G16" ca="1">IFERROR(MEDIAN(IF(ISNUMBER(RC_YMain),RC_YMain)),0)</f>
        <v>0</v>
      </c>
    </row>
    <row r="17" spans="1:20" x14ac:dyDescent="0.25">
      <c r="A17" s="15"/>
      <c r="B17" s="18"/>
      <c r="C17" s="18"/>
      <c r="D17" s="18"/>
      <c r="E17" s="18"/>
      <c r="F17" s="17" t="e">
        <f>IFERROR(IF(COUNTA(Tbl_RC[[#This Row],[Actions Following Meetings]:[Change Idea 4]])=0,NA(),SUM(Tbl_RC[[#This Row],[Actions Following Meetings]:[Change Idea 4]])),NA())</f>
        <v>#N/A</v>
      </c>
      <c r="G17" s="17" cm="1">
        <f t="array" aca="1" ref="G17" ca="1">IFERROR(MEDIAN(IF(ISNUMBER(RC_YMain),RC_YMain)),0)</f>
        <v>0</v>
      </c>
    </row>
    <row r="18" spans="1:20" x14ac:dyDescent="0.25">
      <c r="A18" s="15"/>
      <c r="B18" s="18"/>
      <c r="C18" s="18"/>
      <c r="D18" s="18"/>
      <c r="E18" s="18"/>
      <c r="F18" s="17" t="e">
        <f>IFERROR(IF(COUNTA(Tbl_RC[[#This Row],[Actions Following Meetings]:[Change Idea 4]])=0,NA(),SUM(Tbl_RC[[#This Row],[Actions Following Meetings]:[Change Idea 4]])),NA())</f>
        <v>#N/A</v>
      </c>
      <c r="G18" s="17" cm="1">
        <f t="array" aca="1" ref="G18" ca="1">IFERROR(MEDIAN(IF(ISNUMBER(RC_YMain),RC_YMain)),0)</f>
        <v>0</v>
      </c>
    </row>
    <row r="19" spans="1:20" x14ac:dyDescent="0.25">
      <c r="A19" s="15"/>
      <c r="B19" s="18"/>
      <c r="C19" s="18"/>
      <c r="D19" s="18"/>
      <c r="E19" s="18"/>
      <c r="F19" s="17" t="e">
        <f>IFERROR(IF(COUNTA(Tbl_RC[[#This Row],[Actions Following Meetings]:[Change Idea 4]])=0,NA(),SUM(Tbl_RC[[#This Row],[Actions Following Meetings]:[Change Idea 4]])),NA())</f>
        <v>#N/A</v>
      </c>
      <c r="G19" s="17" cm="1">
        <f t="array" aca="1" ref="G19" ca="1">IFERROR(MEDIAN(IF(ISNUMBER(RC_YMain),RC_YMain)),0)</f>
        <v>0</v>
      </c>
    </row>
    <row r="20" spans="1:20" x14ac:dyDescent="0.25">
      <c r="A20" s="15"/>
      <c r="B20" s="18"/>
      <c r="C20" s="18"/>
      <c r="D20" s="18"/>
      <c r="E20" s="18"/>
      <c r="F20" s="17" t="e">
        <f>IFERROR(IF(COUNTA(Tbl_RC[[#This Row],[Actions Following Meetings]:[Change Idea 4]])=0,NA(),SUM(Tbl_RC[[#This Row],[Actions Following Meetings]:[Change Idea 4]])),NA())</f>
        <v>#N/A</v>
      </c>
      <c r="G20" s="17" cm="1">
        <f t="array" aca="1" ref="G20" ca="1">IFERROR(MEDIAN(IF(ISNUMBER(RC_YMain),RC_YMain)),0)</f>
        <v>0</v>
      </c>
    </row>
    <row r="21" spans="1:20" x14ac:dyDescent="0.25">
      <c r="A21" s="15"/>
      <c r="B21" s="18"/>
      <c r="C21" s="18"/>
      <c r="D21" s="18"/>
      <c r="E21" s="18"/>
      <c r="F21" s="17" t="e">
        <f>IFERROR(IF(COUNTA(Tbl_RC[[#This Row],[Actions Following Meetings]:[Change Idea 4]])=0,NA(),SUM(Tbl_RC[[#This Row],[Actions Following Meetings]:[Change Idea 4]])),NA())</f>
        <v>#N/A</v>
      </c>
      <c r="G21" s="17" cm="1">
        <f t="array" aca="1" ref="G21" ca="1">IFERROR(MEDIAN(IF(ISNUMBER(RC_YMain),RC_YMain)),0)</f>
        <v>0</v>
      </c>
    </row>
    <row r="22" spans="1:20" x14ac:dyDescent="0.25">
      <c r="A22" s="15"/>
      <c r="B22" s="18"/>
      <c r="C22" s="18"/>
      <c r="D22" s="18"/>
      <c r="E22" s="18"/>
      <c r="F22" s="17" t="e">
        <f>IFERROR(IF(COUNTA(Tbl_RC[[#This Row],[Actions Following Meetings]:[Change Idea 4]])=0,NA(),SUM(Tbl_RC[[#This Row],[Actions Following Meetings]:[Change Idea 4]])),NA())</f>
        <v>#N/A</v>
      </c>
      <c r="G22" s="17" cm="1">
        <f t="array" aca="1" ref="G22" ca="1">IFERROR(MEDIAN(IF(ISNUMBER(RC_YMain),RC_YMain)),0)</f>
        <v>0</v>
      </c>
    </row>
    <row r="23" spans="1:20" x14ac:dyDescent="0.25">
      <c r="A23" s="15"/>
      <c r="B23" s="18"/>
      <c r="C23" s="18"/>
      <c r="D23" s="18"/>
      <c r="E23" s="18"/>
      <c r="F23" s="17" t="e">
        <f>IFERROR(IF(COUNTA(Tbl_RC[[#This Row],[Actions Following Meetings]:[Change Idea 4]])=0,NA(),SUM(Tbl_RC[[#This Row],[Actions Following Meetings]:[Change Idea 4]])),NA())</f>
        <v>#N/A</v>
      </c>
      <c r="G23" s="17" cm="1">
        <f t="array" aca="1" ref="G23" ca="1">IFERROR(MEDIAN(IF(ISNUMBER(RC_YMain),RC_YMain)),0)</f>
        <v>0</v>
      </c>
    </row>
    <row r="24" spans="1:20" x14ac:dyDescent="0.25">
      <c r="A24" s="15"/>
      <c r="B24" s="18"/>
      <c r="C24" s="18"/>
      <c r="D24" s="18"/>
      <c r="E24" s="18"/>
      <c r="F24" s="17" t="e">
        <f>IFERROR(IF(COUNTA(Tbl_RC[[#This Row],[Actions Following Meetings]:[Change Idea 4]])=0,NA(),SUM(Tbl_RC[[#This Row],[Actions Following Meetings]:[Change Idea 4]])),NA())</f>
        <v>#N/A</v>
      </c>
      <c r="G24" s="17" cm="1">
        <f t="array" aca="1" ref="G24" ca="1">IFERROR(MEDIAN(IF(ISNUMBER(RC_YMain),RC_YMain)),0)</f>
        <v>0</v>
      </c>
    </row>
    <row r="25" spans="1:20" x14ac:dyDescent="0.25">
      <c r="A25" s="15"/>
      <c r="B25" s="18"/>
      <c r="C25" s="18"/>
      <c r="D25" s="18"/>
      <c r="E25" s="18"/>
      <c r="F25" s="17" t="e">
        <f>IFERROR(IF(COUNTA(Tbl_RC[[#This Row],[Actions Following Meetings]:[Change Idea 4]])=0,NA(),SUM(Tbl_RC[[#This Row],[Actions Following Meetings]:[Change Idea 4]])),NA())</f>
        <v>#N/A</v>
      </c>
      <c r="G25" s="17" cm="1">
        <f t="array" aca="1" ref="G25" ca="1">IFERROR(MEDIAN(IF(ISNUMBER(RC_YMain),RC_YMain)),0)</f>
        <v>0</v>
      </c>
    </row>
    <row r="26" spans="1:20" x14ac:dyDescent="0.25">
      <c r="A26" s="15"/>
      <c r="B26" s="18"/>
      <c r="C26" s="18"/>
      <c r="D26" s="18"/>
      <c r="E26" s="18"/>
      <c r="F26" s="17" t="e">
        <f>IFERROR(IF(COUNTA(Tbl_RC[[#This Row],[Actions Following Meetings]:[Change Idea 4]])=0,NA(),SUM(Tbl_RC[[#This Row],[Actions Following Meetings]:[Change Idea 4]])),NA())</f>
        <v>#N/A</v>
      </c>
      <c r="G26" s="17" cm="1">
        <f t="array" aca="1" ref="G26" ca="1">IFERROR(MEDIAN(IF(ISNUMBER(RC_YMain),RC_YMain)),0)</f>
        <v>0</v>
      </c>
      <c r="I26" s="71"/>
      <c r="J26" s="18"/>
      <c r="K26" s="18"/>
      <c r="L26" s="18"/>
      <c r="M26" s="18"/>
      <c r="N26" s="18"/>
      <c r="O26" s="18"/>
      <c r="P26" s="18"/>
      <c r="Q26" s="18"/>
      <c r="R26" s="18"/>
      <c r="S26" s="18"/>
      <c r="T26" s="18"/>
    </row>
    <row r="27" spans="1:20" x14ac:dyDescent="0.25">
      <c r="A27" s="15"/>
      <c r="B27" s="18"/>
      <c r="C27" s="18"/>
      <c r="D27" s="18"/>
      <c r="E27" s="18"/>
      <c r="F27" s="17" t="e">
        <f>IFERROR(IF(COUNTA(Tbl_RC[[#This Row],[Actions Following Meetings]:[Change Idea 4]])=0,NA(),SUM(Tbl_RC[[#This Row],[Actions Following Meetings]:[Change Idea 4]])),NA())</f>
        <v>#N/A</v>
      </c>
      <c r="G27" s="17" cm="1">
        <f t="array" aca="1" ref="G27" ca="1">IFERROR(MEDIAN(IF(ISNUMBER(RC_YMain),RC_YMain)),0)</f>
        <v>0</v>
      </c>
      <c r="I27" s="19" t="s">
        <v>3</v>
      </c>
      <c r="J27" s="20"/>
      <c r="K27" s="20"/>
      <c r="L27" s="20"/>
      <c r="M27" s="20"/>
      <c r="N27" s="20"/>
      <c r="O27" s="20"/>
      <c r="P27" s="20"/>
      <c r="Q27" s="20"/>
      <c r="R27" s="20"/>
      <c r="S27" s="20"/>
      <c r="T27" s="20"/>
    </row>
    <row r="28" spans="1:20" x14ac:dyDescent="0.25">
      <c r="A28" s="15"/>
      <c r="B28" s="18"/>
      <c r="C28" s="18"/>
      <c r="D28" s="18"/>
      <c r="E28" s="18"/>
      <c r="F28" s="17" t="e">
        <f>IFERROR(IF(COUNTA(Tbl_RC[[#This Row],[Actions Following Meetings]:[Change Idea 4]])=0,NA(),SUM(Tbl_RC[[#This Row],[Actions Following Meetings]:[Change Idea 4]])),NA())</f>
        <v>#N/A</v>
      </c>
      <c r="G28" s="17" cm="1">
        <f t="array" aca="1" ref="G28" ca="1">IFERROR(MEDIAN(IF(ISNUMBER(RC_YMain),RC_YMain)),0)</f>
        <v>0</v>
      </c>
      <c r="I28" s="131"/>
      <c r="J28" s="132"/>
      <c r="K28" s="132"/>
      <c r="L28" s="132"/>
      <c r="M28" s="132"/>
      <c r="N28" s="132"/>
      <c r="O28" s="132"/>
      <c r="P28" s="132"/>
      <c r="Q28" s="132"/>
      <c r="R28" s="132"/>
      <c r="S28" s="132"/>
      <c r="T28" s="133"/>
    </row>
    <row r="29" spans="1:20" x14ac:dyDescent="0.25">
      <c r="A29" s="15"/>
      <c r="B29" s="18"/>
      <c r="C29" s="18"/>
      <c r="D29" s="18"/>
      <c r="E29" s="18"/>
      <c r="F29" s="17" t="e">
        <f>IFERROR(IF(COUNTA(Tbl_RC[[#This Row],[Actions Following Meetings]:[Change Idea 4]])=0,NA(),SUM(Tbl_RC[[#This Row],[Actions Following Meetings]:[Change Idea 4]])),NA())</f>
        <v>#N/A</v>
      </c>
      <c r="G29" s="17" cm="1">
        <f t="array" aca="1" ref="G29" ca="1">IFERROR(MEDIAN(IF(ISNUMBER(RC_YMain),RC_YMain)),0)</f>
        <v>0</v>
      </c>
      <c r="I29" s="134"/>
      <c r="J29" s="135"/>
      <c r="K29" s="135"/>
      <c r="L29" s="135"/>
      <c r="M29" s="135"/>
      <c r="N29" s="135"/>
      <c r="O29" s="135"/>
      <c r="P29" s="135"/>
      <c r="Q29" s="135"/>
      <c r="R29" s="135"/>
      <c r="S29" s="135"/>
      <c r="T29" s="136"/>
    </row>
    <row r="30" spans="1:20" x14ac:dyDescent="0.25">
      <c r="A30" s="15"/>
      <c r="B30" s="18"/>
      <c r="C30" s="18"/>
      <c r="D30" s="18"/>
      <c r="E30" s="18"/>
      <c r="F30" s="17" t="e">
        <f>IFERROR(IF(COUNTA(Tbl_RC[[#This Row],[Actions Following Meetings]:[Change Idea 4]])=0,NA(),SUM(Tbl_RC[[#This Row],[Actions Following Meetings]:[Change Idea 4]])),NA())</f>
        <v>#N/A</v>
      </c>
      <c r="G30" s="17" cm="1">
        <f t="array" aca="1" ref="G30" ca="1">IFERROR(MEDIAN(IF(ISNUMBER(RC_YMain),RC_YMain)),0)</f>
        <v>0</v>
      </c>
      <c r="I30" s="134"/>
      <c r="J30" s="135"/>
      <c r="K30" s="135"/>
      <c r="L30" s="135"/>
      <c r="M30" s="135"/>
      <c r="N30" s="135"/>
      <c r="O30" s="135"/>
      <c r="P30" s="135"/>
      <c r="Q30" s="135"/>
      <c r="R30" s="135"/>
      <c r="S30" s="135"/>
      <c r="T30" s="136"/>
    </row>
    <row r="31" spans="1:20" x14ac:dyDescent="0.25">
      <c r="A31" s="15"/>
      <c r="B31" s="18"/>
      <c r="C31" s="18"/>
      <c r="D31" s="18"/>
      <c r="E31" s="18"/>
      <c r="F31" s="17" t="e">
        <f>IFERROR(IF(COUNTA(Tbl_RC[[#This Row],[Actions Following Meetings]:[Change Idea 4]])=0,NA(),SUM(Tbl_RC[[#This Row],[Actions Following Meetings]:[Change Idea 4]])),NA())</f>
        <v>#N/A</v>
      </c>
      <c r="G31" s="17" cm="1">
        <f t="array" aca="1" ref="G31" ca="1">IFERROR(MEDIAN(IF(ISNUMBER(RC_YMain),RC_YMain)),0)</f>
        <v>0</v>
      </c>
      <c r="I31" s="134"/>
      <c r="J31" s="135"/>
      <c r="K31" s="135"/>
      <c r="L31" s="135"/>
      <c r="M31" s="135"/>
      <c r="N31" s="135"/>
      <c r="O31" s="135"/>
      <c r="P31" s="135"/>
      <c r="Q31" s="135"/>
      <c r="R31" s="135"/>
      <c r="S31" s="135"/>
      <c r="T31" s="136"/>
    </row>
    <row r="32" spans="1:20" x14ac:dyDescent="0.25">
      <c r="A32" s="15"/>
      <c r="B32" s="18"/>
      <c r="C32" s="18"/>
      <c r="D32" s="18"/>
      <c r="E32" s="18"/>
      <c r="F32" s="17" t="e">
        <f>IFERROR(IF(COUNTA(Tbl_RC[[#This Row],[Actions Following Meetings]:[Change Idea 4]])=0,NA(),SUM(Tbl_RC[[#This Row],[Actions Following Meetings]:[Change Idea 4]])),NA())</f>
        <v>#N/A</v>
      </c>
      <c r="G32" s="17" cm="1">
        <f t="array" aca="1" ref="G32" ca="1">IFERROR(MEDIAN(IF(ISNUMBER(RC_YMain),RC_YMain)),0)</f>
        <v>0</v>
      </c>
      <c r="I32" s="134"/>
      <c r="J32" s="135"/>
      <c r="K32" s="135"/>
      <c r="L32" s="135"/>
      <c r="M32" s="135"/>
      <c r="N32" s="135"/>
      <c r="O32" s="135"/>
      <c r="P32" s="135"/>
      <c r="Q32" s="135"/>
      <c r="R32" s="135"/>
      <c r="S32" s="135"/>
      <c r="T32" s="136"/>
    </row>
    <row r="33" spans="1:20" x14ac:dyDescent="0.25">
      <c r="A33" s="15"/>
      <c r="B33" s="18"/>
      <c r="C33" s="18"/>
      <c r="D33" s="18"/>
      <c r="E33" s="18"/>
      <c r="F33" s="17" t="e">
        <f>IFERROR(IF(COUNTA(Tbl_RC[[#This Row],[Actions Following Meetings]:[Change Idea 4]])=0,NA(),SUM(Tbl_RC[[#This Row],[Actions Following Meetings]:[Change Idea 4]])),NA())</f>
        <v>#N/A</v>
      </c>
      <c r="G33" s="17" cm="1">
        <f t="array" aca="1" ref="G33" ca="1">IFERROR(MEDIAN(IF(ISNUMBER(RC_YMain),RC_YMain)),0)</f>
        <v>0</v>
      </c>
      <c r="I33" s="137"/>
      <c r="J33" s="138"/>
      <c r="K33" s="138"/>
      <c r="L33" s="138"/>
      <c r="M33" s="138"/>
      <c r="N33" s="138"/>
      <c r="O33" s="138"/>
      <c r="P33" s="138"/>
      <c r="Q33" s="138"/>
      <c r="R33" s="138"/>
      <c r="S33" s="138"/>
      <c r="T33" s="139"/>
    </row>
    <row r="34" spans="1:20" x14ac:dyDescent="0.25">
      <c r="A34" s="15"/>
      <c r="B34" s="18"/>
      <c r="C34" s="18"/>
      <c r="D34" s="18"/>
      <c r="E34" s="18"/>
      <c r="F34" s="17" t="e">
        <f>IFERROR(IF(COUNTA(Tbl_RC[[#This Row],[Actions Following Meetings]:[Change Idea 4]])=0,NA(),SUM(Tbl_RC[[#This Row],[Actions Following Meetings]:[Change Idea 4]])),NA())</f>
        <v>#N/A</v>
      </c>
      <c r="G34" s="17" cm="1">
        <f t="array" aca="1" ref="G34" ca="1">IFERROR(MEDIAN(IF(ISNUMBER(RC_YMain),RC_YMain)),0)</f>
        <v>0</v>
      </c>
    </row>
    <row r="35" spans="1:20" x14ac:dyDescent="0.25">
      <c r="A35" s="15"/>
      <c r="B35" s="18"/>
      <c r="C35" s="18"/>
      <c r="D35" s="18"/>
      <c r="E35" s="18"/>
      <c r="F35" s="17" t="e">
        <f>IFERROR(IF(COUNTA(Tbl_RC[[#This Row],[Actions Following Meetings]:[Change Idea 4]])=0,NA(),SUM(Tbl_RC[[#This Row],[Actions Following Meetings]:[Change Idea 4]])),NA())</f>
        <v>#N/A</v>
      </c>
      <c r="G35" s="17" cm="1">
        <f t="array" aca="1" ref="G35" ca="1">IFERROR(MEDIAN(IF(ISNUMBER(RC_YMain),RC_YMain)),0)</f>
        <v>0</v>
      </c>
      <c r="I35" s="74" t="s">
        <v>191</v>
      </c>
      <c r="J35" s="75"/>
      <c r="K35" s="75"/>
      <c r="L35" s="75"/>
      <c r="M35" s="75"/>
      <c r="N35" s="75"/>
      <c r="O35" s="75"/>
      <c r="P35" s="75"/>
      <c r="Q35" s="75"/>
      <c r="R35" s="75"/>
      <c r="S35" s="75"/>
      <c r="T35" s="75"/>
    </row>
    <row r="36" spans="1:20" x14ac:dyDescent="0.25">
      <c r="A36" s="15"/>
      <c r="B36" s="18"/>
      <c r="C36" s="18"/>
      <c r="D36" s="18"/>
      <c r="E36" s="18"/>
      <c r="F36" s="17" t="e">
        <f>IFERROR(IF(COUNTA(Tbl_RC[[#This Row],[Actions Following Meetings]:[Change Idea 4]])=0,NA(),SUM(Tbl_RC[[#This Row],[Actions Following Meetings]:[Change Idea 4]])),NA())</f>
        <v>#N/A</v>
      </c>
      <c r="G36" s="17" cm="1">
        <f t="array" aca="1" ref="G36" ca="1">IFERROR(MEDIAN(IF(ISNUMBER(RC_YMain),RC_YMain)),0)</f>
        <v>0</v>
      </c>
      <c r="I36" s="72"/>
      <c r="J36" s="72"/>
      <c r="K36" s="72"/>
      <c r="L36" s="72"/>
      <c r="M36" s="72"/>
      <c r="N36" s="72"/>
      <c r="O36" s="72"/>
      <c r="P36" s="72"/>
      <c r="Q36" s="72"/>
      <c r="R36" s="72"/>
      <c r="S36" s="72"/>
      <c r="T36" s="72"/>
    </row>
    <row r="37" spans="1:20" x14ac:dyDescent="0.25">
      <c r="A37" s="15"/>
      <c r="B37" s="18"/>
      <c r="C37" s="18"/>
      <c r="D37" s="18"/>
      <c r="E37" s="18"/>
      <c r="F37" s="17" t="e">
        <f>IFERROR(IF(COUNTA(Tbl_RC[[#This Row],[Actions Following Meetings]:[Change Idea 4]])=0,NA(),SUM(Tbl_RC[[#This Row],[Actions Following Meetings]:[Change Idea 4]])),NA())</f>
        <v>#N/A</v>
      </c>
      <c r="G37" s="17" cm="1">
        <f t="array" aca="1" ref="G37" ca="1">IFERROR(MEDIAN(IF(ISNUMBER(RC_YMain),RC_YMain)),0)</f>
        <v>0</v>
      </c>
      <c r="I37" s="72"/>
      <c r="J37" s="72"/>
      <c r="K37" s="72"/>
      <c r="L37" s="72"/>
      <c r="M37" s="72"/>
      <c r="N37" s="72"/>
      <c r="O37" s="72"/>
      <c r="P37" s="72"/>
      <c r="Q37" s="72"/>
      <c r="R37" s="72"/>
      <c r="S37" s="72"/>
      <c r="T37" s="72"/>
    </row>
    <row r="38" spans="1:20" x14ac:dyDescent="0.25">
      <c r="A38" s="15"/>
      <c r="B38" s="18"/>
      <c r="C38" s="18"/>
      <c r="D38" s="18"/>
      <c r="E38" s="18"/>
      <c r="F38" s="17" t="e">
        <f>IFERROR(IF(COUNTA(Tbl_RC[[#This Row],[Actions Following Meetings]:[Change Idea 4]])=0,NA(),SUM(Tbl_RC[[#This Row],[Actions Following Meetings]:[Change Idea 4]])),NA())</f>
        <v>#N/A</v>
      </c>
      <c r="G38" s="17" cm="1">
        <f t="array" aca="1" ref="G38" ca="1">IFERROR(MEDIAN(IF(ISNUMBER(RC_YMain),RC_YMain)),0)</f>
        <v>0</v>
      </c>
      <c r="I38" s="72"/>
      <c r="J38" s="72"/>
      <c r="K38" s="72"/>
      <c r="L38" s="72"/>
      <c r="M38" s="72"/>
      <c r="N38" s="72"/>
      <c r="O38" s="72"/>
      <c r="P38" s="72"/>
      <c r="Q38" s="72"/>
      <c r="R38" s="72"/>
      <c r="S38" s="72"/>
      <c r="T38" s="72"/>
    </row>
    <row r="39" spans="1:20" x14ac:dyDescent="0.25">
      <c r="A39" s="15"/>
      <c r="B39" s="18"/>
      <c r="C39" s="18"/>
      <c r="D39" s="18"/>
      <c r="E39" s="18"/>
      <c r="F39" s="17" t="e">
        <f>IFERROR(IF(COUNTA(Tbl_RC[[#This Row],[Actions Following Meetings]:[Change Idea 4]])=0,NA(),SUM(Tbl_RC[[#This Row],[Actions Following Meetings]:[Change Idea 4]])),NA())</f>
        <v>#N/A</v>
      </c>
      <c r="G39" s="17" cm="1">
        <f t="array" aca="1" ref="G39" ca="1">IFERROR(MEDIAN(IF(ISNUMBER(RC_YMain),RC_YMain)),0)</f>
        <v>0</v>
      </c>
      <c r="I39" s="72"/>
      <c r="J39" s="72"/>
      <c r="K39" s="72"/>
      <c r="L39" s="72"/>
      <c r="M39" s="72"/>
      <c r="N39" s="72"/>
      <c r="O39" s="72"/>
      <c r="P39" s="72"/>
      <c r="Q39" s="72"/>
      <c r="R39" s="72"/>
      <c r="S39" s="72"/>
      <c r="T39" s="72"/>
    </row>
    <row r="40" spans="1:20" x14ac:dyDescent="0.25">
      <c r="A40" s="15"/>
      <c r="B40" s="18"/>
      <c r="C40" s="18"/>
      <c r="D40" s="18"/>
      <c r="E40" s="18"/>
      <c r="F40" s="17" t="e">
        <f>IFERROR(IF(COUNTA(Tbl_RC[[#This Row],[Actions Following Meetings]:[Change Idea 4]])=0,NA(),SUM(Tbl_RC[[#This Row],[Actions Following Meetings]:[Change Idea 4]])),NA())</f>
        <v>#N/A</v>
      </c>
      <c r="G40" s="17" cm="1">
        <f t="array" aca="1" ref="G40" ca="1">IFERROR(MEDIAN(IF(ISNUMBER(RC_YMain),RC_YMain)),0)</f>
        <v>0</v>
      </c>
      <c r="I40" s="72"/>
      <c r="J40" s="72"/>
      <c r="K40" s="72"/>
      <c r="L40" s="72"/>
      <c r="M40" s="72"/>
      <c r="N40" s="72"/>
      <c r="O40" s="72"/>
      <c r="P40" s="72"/>
      <c r="Q40" s="72"/>
      <c r="R40" s="72"/>
      <c r="S40" s="72"/>
      <c r="T40" s="72"/>
    </row>
    <row r="41" spans="1:20" x14ac:dyDescent="0.25">
      <c r="A41" s="15"/>
      <c r="B41" s="18"/>
      <c r="C41" s="18"/>
      <c r="D41" s="18"/>
      <c r="E41" s="18"/>
      <c r="F41" s="17" t="e">
        <f>IFERROR(IF(COUNTA(Tbl_RC[[#This Row],[Actions Following Meetings]:[Change Idea 4]])=0,NA(),SUM(Tbl_RC[[#This Row],[Actions Following Meetings]:[Change Idea 4]])),NA())</f>
        <v>#N/A</v>
      </c>
      <c r="G41" s="17" cm="1">
        <f t="array" aca="1" ref="G41" ca="1">IFERROR(MEDIAN(IF(ISNUMBER(RC_YMain),RC_YMain)),0)</f>
        <v>0</v>
      </c>
      <c r="I41" s="72"/>
      <c r="J41" s="72"/>
      <c r="K41" s="72"/>
      <c r="L41" s="72"/>
      <c r="M41" s="72"/>
      <c r="N41" s="72"/>
      <c r="O41" s="72"/>
      <c r="P41" s="72"/>
      <c r="Q41" s="72"/>
      <c r="R41" s="72"/>
      <c r="S41" s="72"/>
      <c r="T41" s="72"/>
    </row>
    <row r="42" spans="1:20" x14ac:dyDescent="0.25">
      <c r="A42" s="15"/>
      <c r="B42" s="18"/>
      <c r="C42" s="18"/>
      <c r="D42" s="18"/>
      <c r="E42" s="18"/>
      <c r="F42" s="17" t="e">
        <f>IFERROR(IF(COUNTA(Tbl_RC[[#This Row],[Actions Following Meetings]:[Change Idea 4]])=0,NA(),SUM(Tbl_RC[[#This Row],[Actions Following Meetings]:[Change Idea 4]])),NA())</f>
        <v>#N/A</v>
      </c>
      <c r="G42" s="17" cm="1">
        <f t="array" aca="1" ref="G42" ca="1">IFERROR(MEDIAN(IF(ISNUMBER(RC_YMain),RC_YMain)),0)</f>
        <v>0</v>
      </c>
      <c r="I42" s="72"/>
      <c r="J42" s="72"/>
      <c r="K42" s="72"/>
      <c r="L42" s="72"/>
      <c r="M42" s="72"/>
      <c r="N42" s="72"/>
      <c r="O42" s="72"/>
      <c r="P42" s="72"/>
      <c r="Q42" s="72"/>
      <c r="R42" s="72"/>
      <c r="S42" s="72"/>
      <c r="T42" s="72"/>
    </row>
    <row r="43" spans="1:20" x14ac:dyDescent="0.25">
      <c r="A43" s="15"/>
      <c r="B43" s="18"/>
      <c r="C43" s="18"/>
      <c r="D43" s="18"/>
      <c r="E43" s="18"/>
      <c r="F43" s="17" t="e">
        <f>IFERROR(IF(COUNTA(Tbl_RC[[#This Row],[Actions Following Meetings]:[Change Idea 4]])=0,NA(),SUM(Tbl_RC[[#This Row],[Actions Following Meetings]:[Change Idea 4]])),NA())</f>
        <v>#N/A</v>
      </c>
      <c r="G43" s="17" cm="1">
        <f t="array" aca="1" ref="G43" ca="1">IFERROR(MEDIAN(IF(ISNUMBER(RC_YMain),RC_YMain)),0)</f>
        <v>0</v>
      </c>
      <c r="I43" s="72"/>
      <c r="J43" s="72"/>
      <c r="K43" s="72"/>
      <c r="L43" s="72"/>
      <c r="M43" s="72"/>
      <c r="N43" s="72"/>
      <c r="O43" s="72"/>
      <c r="P43" s="72"/>
      <c r="Q43" s="72"/>
      <c r="R43" s="72"/>
      <c r="S43" s="72"/>
      <c r="T43" s="72"/>
    </row>
    <row r="44" spans="1:20" x14ac:dyDescent="0.25">
      <c r="A44" s="15"/>
      <c r="B44" s="18"/>
      <c r="C44" s="18"/>
      <c r="D44" s="18"/>
      <c r="E44" s="18"/>
      <c r="F44" s="17" t="e">
        <f>IFERROR(IF(COUNTA(Tbl_RC[[#This Row],[Actions Following Meetings]:[Change Idea 4]])=0,NA(),SUM(Tbl_RC[[#This Row],[Actions Following Meetings]:[Change Idea 4]])),NA())</f>
        <v>#N/A</v>
      </c>
      <c r="G44" s="17" cm="1">
        <f t="array" aca="1" ref="G44" ca="1">IFERROR(MEDIAN(IF(ISNUMBER(RC_YMain),RC_YMain)),0)</f>
        <v>0</v>
      </c>
      <c r="I44" s="72"/>
      <c r="J44" s="72"/>
      <c r="K44" s="72"/>
      <c r="L44" s="72"/>
      <c r="M44" s="72"/>
      <c r="N44" s="72"/>
      <c r="O44" s="72"/>
      <c r="P44" s="72"/>
      <c r="Q44" s="72"/>
      <c r="R44" s="72"/>
      <c r="S44" s="72"/>
      <c r="T44" s="72"/>
    </row>
    <row r="45" spans="1:20" x14ac:dyDescent="0.25">
      <c r="A45" s="15"/>
      <c r="B45" s="18"/>
      <c r="C45" s="18"/>
      <c r="D45" s="18"/>
      <c r="E45" s="18"/>
      <c r="F45" s="17" t="e">
        <f>IFERROR(IF(COUNTA(Tbl_RC[[#This Row],[Actions Following Meetings]:[Change Idea 4]])=0,NA(),SUM(Tbl_RC[[#This Row],[Actions Following Meetings]:[Change Idea 4]])),NA())</f>
        <v>#N/A</v>
      </c>
      <c r="G45" s="17" cm="1">
        <f t="array" aca="1" ref="G45" ca="1">IFERROR(MEDIAN(IF(ISNUMBER(RC_YMain),RC_YMain)),0)</f>
        <v>0</v>
      </c>
      <c r="I45" s="72"/>
      <c r="J45" s="72"/>
      <c r="K45" s="72"/>
      <c r="L45" s="72"/>
      <c r="M45" s="72"/>
      <c r="N45" s="72"/>
      <c r="O45" s="72"/>
      <c r="P45" s="72"/>
      <c r="Q45" s="72"/>
      <c r="R45" s="72"/>
      <c r="S45" s="72"/>
      <c r="T45" s="72"/>
    </row>
    <row r="46" spans="1:20" x14ac:dyDescent="0.25">
      <c r="A46" s="15"/>
      <c r="B46" s="18"/>
      <c r="C46" s="18"/>
      <c r="D46" s="18"/>
      <c r="E46" s="18"/>
      <c r="F46" s="17" t="e">
        <f>IFERROR(IF(COUNTA(Tbl_RC[[#This Row],[Actions Following Meetings]:[Change Idea 4]])=0,NA(),SUM(Tbl_RC[[#This Row],[Actions Following Meetings]:[Change Idea 4]])),NA())</f>
        <v>#N/A</v>
      </c>
      <c r="G46" s="17" cm="1">
        <f t="array" aca="1" ref="G46" ca="1">IFERROR(MEDIAN(IF(ISNUMBER(RC_YMain),RC_YMain)),0)</f>
        <v>0</v>
      </c>
      <c r="I46" s="18"/>
      <c r="J46" s="18"/>
      <c r="K46" s="18"/>
      <c r="L46" s="18"/>
      <c r="M46" s="18"/>
      <c r="N46" s="18"/>
      <c r="O46" s="18"/>
      <c r="P46" s="18"/>
      <c r="Q46" s="18"/>
      <c r="R46" s="18"/>
      <c r="S46" s="18"/>
      <c r="T46" s="18"/>
    </row>
    <row r="47" spans="1:20" x14ac:dyDescent="0.25">
      <c r="A47" s="15"/>
      <c r="B47" s="18"/>
      <c r="C47" s="18"/>
      <c r="D47" s="18"/>
      <c r="E47" s="18"/>
      <c r="F47" s="17" t="e">
        <f>IFERROR(IF(COUNTA(Tbl_RC[[#This Row],[Actions Following Meetings]:[Change Idea 4]])=0,NA(),SUM(Tbl_RC[[#This Row],[Actions Following Meetings]:[Change Idea 4]])),NA())</f>
        <v>#N/A</v>
      </c>
      <c r="G47" s="17" cm="1">
        <f t="array" aca="1" ref="G47" ca="1">IFERROR(MEDIAN(IF(ISNUMBER(RC_YMain),RC_YMain)),0)</f>
        <v>0</v>
      </c>
    </row>
    <row r="48" spans="1:20" x14ac:dyDescent="0.25">
      <c r="A48" s="15"/>
      <c r="B48" s="18"/>
      <c r="C48" s="18"/>
      <c r="D48" s="18"/>
      <c r="E48" s="18"/>
      <c r="F48" s="17" t="e">
        <f>IFERROR(IF(COUNTA(Tbl_RC[[#This Row],[Actions Following Meetings]:[Change Idea 4]])=0,NA(),SUM(Tbl_RC[[#This Row],[Actions Following Meetings]:[Change Idea 4]])),NA())</f>
        <v>#N/A</v>
      </c>
      <c r="G48" s="17" cm="1">
        <f t="array" aca="1" ref="G48" ca="1">IFERROR(MEDIAN(IF(ISNUMBER(RC_YMain),RC_YMain)),0)</f>
        <v>0</v>
      </c>
    </row>
    <row r="49" spans="1:7" x14ac:dyDescent="0.25">
      <c r="A49" s="15"/>
      <c r="B49" s="18"/>
      <c r="C49" s="18"/>
      <c r="D49" s="18"/>
      <c r="E49" s="18"/>
      <c r="F49" s="17" t="e">
        <f>IFERROR(IF(COUNTA(Tbl_RC[[#This Row],[Actions Following Meetings]:[Change Idea 4]])=0,NA(),SUM(Tbl_RC[[#This Row],[Actions Following Meetings]:[Change Idea 4]])),NA())</f>
        <v>#N/A</v>
      </c>
      <c r="G49" s="17" cm="1">
        <f t="array" aca="1" ref="G49" ca="1">IFERROR(MEDIAN(IF(ISNUMBER(RC_YMain),RC_YMain)),0)</f>
        <v>0</v>
      </c>
    </row>
    <row r="50" spans="1:7" x14ac:dyDescent="0.25">
      <c r="A50" s="15"/>
      <c r="B50" s="18"/>
      <c r="C50" s="18"/>
      <c r="D50" s="18"/>
      <c r="E50" s="18"/>
      <c r="F50" s="17" t="e">
        <f>IFERROR(IF(COUNTA(Tbl_RC[[#This Row],[Actions Following Meetings]:[Change Idea 4]])=0,NA(),SUM(Tbl_RC[[#This Row],[Actions Following Meetings]:[Change Idea 4]])),NA())</f>
        <v>#N/A</v>
      </c>
      <c r="G50" s="17" cm="1">
        <f t="array" aca="1" ref="G50" ca="1">IFERROR(MEDIAN(IF(ISNUMBER(RC_YMain),RC_YMain)),0)</f>
        <v>0</v>
      </c>
    </row>
    <row r="51" spans="1:7" x14ac:dyDescent="0.25">
      <c r="A51" s="15"/>
      <c r="B51" s="18"/>
      <c r="C51" s="18"/>
      <c r="D51" s="18"/>
      <c r="E51" s="18"/>
      <c r="F51" s="17" t="e">
        <f>IFERROR(IF(COUNTA(Tbl_RC[[#This Row],[Actions Following Meetings]:[Change Idea 4]])=0,NA(),SUM(Tbl_RC[[#This Row],[Actions Following Meetings]:[Change Idea 4]])),NA())</f>
        <v>#N/A</v>
      </c>
      <c r="G51" s="17" cm="1">
        <f t="array" aca="1" ref="G51" ca="1">IFERROR(MEDIAN(IF(ISNUMBER(RC_YMain),RC_YMain)),0)</f>
        <v>0</v>
      </c>
    </row>
    <row r="52" spans="1:7" x14ac:dyDescent="0.25">
      <c r="A52" s="15"/>
      <c r="B52" s="18"/>
      <c r="C52" s="18"/>
      <c r="D52" s="18"/>
      <c r="E52" s="18"/>
      <c r="F52" s="17" t="e">
        <f>IFERROR(IF(COUNTA(Tbl_RC[[#This Row],[Actions Following Meetings]:[Change Idea 4]])=0,NA(),SUM(Tbl_RC[[#This Row],[Actions Following Meetings]:[Change Idea 4]])),NA())</f>
        <v>#N/A</v>
      </c>
      <c r="G52" s="17" cm="1">
        <f t="array" aca="1" ref="G52" ca="1">IFERROR(MEDIAN(IF(ISNUMBER(RC_YMain),RC_YMain)),0)</f>
        <v>0</v>
      </c>
    </row>
    <row r="53" spans="1:7" x14ac:dyDescent="0.25">
      <c r="A53" s="15"/>
      <c r="B53" s="18"/>
      <c r="C53" s="18"/>
      <c r="D53" s="18"/>
      <c r="E53" s="18"/>
      <c r="F53" s="17" t="e">
        <f>IFERROR(IF(COUNTA(Tbl_RC[[#This Row],[Actions Following Meetings]:[Change Idea 4]])=0,NA(),SUM(Tbl_RC[[#This Row],[Actions Following Meetings]:[Change Idea 4]])),NA())</f>
        <v>#N/A</v>
      </c>
      <c r="G53" s="17" cm="1">
        <f t="array" aca="1" ref="G53" ca="1">IFERROR(MEDIAN(IF(ISNUMBER(RC_YMain),RC_YMain)),0)</f>
        <v>0</v>
      </c>
    </row>
    <row r="54" spans="1:7" x14ac:dyDescent="0.25">
      <c r="A54" s="15"/>
      <c r="B54" s="18"/>
      <c r="C54" s="18"/>
      <c r="D54" s="18"/>
      <c r="E54" s="18"/>
      <c r="F54" s="17" t="e">
        <f>IFERROR(IF(COUNTA(Tbl_RC[[#This Row],[Actions Following Meetings]:[Change Idea 4]])=0,NA(),SUM(Tbl_RC[[#This Row],[Actions Following Meetings]:[Change Idea 4]])),NA())</f>
        <v>#N/A</v>
      </c>
      <c r="G54" s="17" cm="1">
        <f t="array" aca="1" ref="G54" ca="1">IFERROR(MEDIAN(IF(ISNUMBER(RC_YMain),RC_YMain)),0)</f>
        <v>0</v>
      </c>
    </row>
    <row r="55" spans="1:7" x14ac:dyDescent="0.25">
      <c r="A55" s="15"/>
      <c r="B55" s="18"/>
      <c r="C55" s="18"/>
      <c r="D55" s="18"/>
      <c r="E55" s="18"/>
      <c r="F55" s="17" t="e">
        <f>IFERROR(IF(COUNTA(Tbl_RC[[#This Row],[Actions Following Meetings]:[Change Idea 4]])=0,NA(),SUM(Tbl_RC[[#This Row],[Actions Following Meetings]:[Change Idea 4]])),NA())</f>
        <v>#N/A</v>
      </c>
      <c r="G55" s="17" cm="1">
        <f t="array" aca="1" ref="G55" ca="1">IFERROR(MEDIAN(IF(ISNUMBER(RC_YMain),RC_YMain)),0)</f>
        <v>0</v>
      </c>
    </row>
    <row r="56" spans="1:7" x14ac:dyDescent="0.25">
      <c r="A56" s="15"/>
      <c r="B56" s="18"/>
      <c r="C56" s="18"/>
      <c r="D56" s="18"/>
      <c r="E56" s="18"/>
      <c r="F56" s="17" t="e">
        <f>IFERROR(IF(COUNTA(Tbl_RC[[#This Row],[Actions Following Meetings]:[Change Idea 4]])=0,NA(),SUM(Tbl_RC[[#This Row],[Actions Following Meetings]:[Change Idea 4]])),NA())</f>
        <v>#N/A</v>
      </c>
      <c r="G56" s="17" cm="1">
        <f t="array" aca="1" ref="G56" ca="1">IFERROR(MEDIAN(IF(ISNUMBER(RC_YMain),RC_YMain)),0)</f>
        <v>0</v>
      </c>
    </row>
    <row r="57" spans="1:7" x14ac:dyDescent="0.25">
      <c r="A57" s="15"/>
      <c r="B57" s="18"/>
      <c r="C57" s="18"/>
      <c r="D57" s="18"/>
      <c r="E57" s="18"/>
      <c r="F57" s="17" t="e">
        <f>IFERROR(IF(COUNTA(Tbl_RC[[#This Row],[Actions Following Meetings]:[Change Idea 4]])=0,NA(),SUM(Tbl_RC[[#This Row],[Actions Following Meetings]:[Change Idea 4]])),NA())</f>
        <v>#N/A</v>
      </c>
      <c r="G57" s="17" cm="1">
        <f t="array" aca="1" ref="G57" ca="1">IFERROR(MEDIAN(IF(ISNUMBER(RC_YMain),RC_YMain)),0)</f>
        <v>0</v>
      </c>
    </row>
    <row r="58" spans="1:7" x14ac:dyDescent="0.25">
      <c r="A58" s="15"/>
      <c r="B58" s="18"/>
      <c r="C58" s="18"/>
      <c r="D58" s="18"/>
      <c r="E58" s="18"/>
      <c r="F58" s="17" t="e">
        <f>IFERROR(IF(COUNTA(Tbl_RC[[#This Row],[Actions Following Meetings]:[Change Idea 4]])=0,NA(),SUM(Tbl_RC[[#This Row],[Actions Following Meetings]:[Change Idea 4]])),NA())</f>
        <v>#N/A</v>
      </c>
      <c r="G58" s="17" cm="1">
        <f t="array" aca="1" ref="G58" ca="1">IFERROR(MEDIAN(IF(ISNUMBER(RC_YMain),RC_YMain)),0)</f>
        <v>0</v>
      </c>
    </row>
    <row r="59" spans="1:7" x14ac:dyDescent="0.25">
      <c r="A59" s="15"/>
      <c r="B59" s="18"/>
      <c r="C59" s="18"/>
      <c r="D59" s="18"/>
      <c r="E59" s="18"/>
      <c r="F59" s="17" t="e">
        <f>IFERROR(IF(COUNTA(Tbl_RC[[#This Row],[Actions Following Meetings]:[Change Idea 4]])=0,NA(),SUM(Tbl_RC[[#This Row],[Actions Following Meetings]:[Change Idea 4]])),NA())</f>
        <v>#N/A</v>
      </c>
      <c r="G59" s="17" cm="1">
        <f t="array" aca="1" ref="G59" ca="1">IFERROR(MEDIAN(IF(ISNUMBER(RC_YMain),RC_YMain)),0)</f>
        <v>0</v>
      </c>
    </row>
    <row r="60" spans="1:7" x14ac:dyDescent="0.25">
      <c r="A60" s="15"/>
      <c r="B60" s="18"/>
      <c r="C60" s="18"/>
      <c r="D60" s="18"/>
      <c r="E60" s="18"/>
      <c r="F60" s="17" t="e">
        <f>IFERROR(IF(COUNTA(Tbl_RC[[#This Row],[Actions Following Meetings]:[Change Idea 4]])=0,NA(),SUM(Tbl_RC[[#This Row],[Actions Following Meetings]:[Change Idea 4]])),NA())</f>
        <v>#N/A</v>
      </c>
      <c r="G60" s="17" cm="1">
        <f t="array" aca="1" ref="G60" ca="1">IFERROR(MEDIAN(IF(ISNUMBER(RC_YMain),RC_YMain)),0)</f>
        <v>0</v>
      </c>
    </row>
    <row r="61" spans="1:7" x14ac:dyDescent="0.25">
      <c r="A61" s="15"/>
      <c r="B61" s="18"/>
      <c r="C61" s="18"/>
      <c r="D61" s="18"/>
      <c r="E61" s="18"/>
      <c r="F61" s="17" t="e">
        <f>IFERROR(IF(COUNTA(Tbl_RC[[#This Row],[Actions Following Meetings]:[Change Idea 4]])=0,NA(),SUM(Tbl_RC[[#This Row],[Actions Following Meetings]:[Change Idea 4]])),NA())</f>
        <v>#N/A</v>
      </c>
      <c r="G61" s="17" cm="1">
        <f t="array" aca="1" ref="G61" ca="1">IFERROR(MEDIAN(IF(ISNUMBER(RC_YMain),RC_YMain)),0)</f>
        <v>0</v>
      </c>
    </row>
    <row r="62" spans="1:7" x14ac:dyDescent="0.25">
      <c r="A62" s="15"/>
      <c r="B62" s="18"/>
      <c r="C62" s="18"/>
      <c r="D62" s="18"/>
      <c r="E62" s="18"/>
      <c r="F62" s="17" t="e">
        <f>IFERROR(IF(COUNTA(Tbl_RC[[#This Row],[Actions Following Meetings]:[Change Idea 4]])=0,NA(),SUM(Tbl_RC[[#This Row],[Actions Following Meetings]:[Change Idea 4]])),NA())</f>
        <v>#N/A</v>
      </c>
      <c r="G62" s="17" cm="1">
        <f t="array" aca="1" ref="G62" ca="1">IFERROR(MEDIAN(IF(ISNUMBER(RC_YMain),RC_YMain)),0)</f>
        <v>0</v>
      </c>
    </row>
    <row r="63" spans="1:7" x14ac:dyDescent="0.25">
      <c r="A63" s="15"/>
      <c r="B63" s="18"/>
      <c r="C63" s="18"/>
      <c r="D63" s="18"/>
      <c r="E63" s="18"/>
      <c r="F63" s="17" t="e">
        <f>IFERROR(IF(COUNTA(Tbl_RC[[#This Row],[Actions Following Meetings]:[Change Idea 4]])=0,NA(),SUM(Tbl_RC[[#This Row],[Actions Following Meetings]:[Change Idea 4]])),NA())</f>
        <v>#N/A</v>
      </c>
      <c r="G63" s="17" cm="1">
        <f t="array" aca="1" ref="G63" ca="1">IFERROR(MEDIAN(IF(ISNUMBER(RC_YMain),RC_YMain)),0)</f>
        <v>0</v>
      </c>
    </row>
    <row r="64" spans="1:7" x14ac:dyDescent="0.25">
      <c r="A64" s="15"/>
      <c r="B64" s="18"/>
      <c r="C64" s="18"/>
      <c r="D64" s="18"/>
      <c r="E64" s="18"/>
      <c r="F64" s="17" t="e">
        <f>IFERROR(IF(COUNTA(Tbl_RC[[#This Row],[Actions Following Meetings]:[Change Idea 4]])=0,NA(),SUM(Tbl_RC[[#This Row],[Actions Following Meetings]:[Change Idea 4]])),NA())</f>
        <v>#N/A</v>
      </c>
      <c r="G64" s="17" cm="1">
        <f t="array" aca="1" ref="G64" ca="1">IFERROR(MEDIAN(IF(ISNUMBER(RC_YMain),RC_YMain)),0)</f>
        <v>0</v>
      </c>
    </row>
    <row r="65" spans="1:7" x14ac:dyDescent="0.25">
      <c r="A65" s="15"/>
      <c r="B65" s="18"/>
      <c r="C65" s="18"/>
      <c r="D65" s="18"/>
      <c r="E65" s="18"/>
      <c r="F65" s="17" t="e">
        <f>IFERROR(IF(COUNTA(Tbl_RC[[#This Row],[Actions Following Meetings]:[Change Idea 4]])=0,NA(),SUM(Tbl_RC[[#This Row],[Actions Following Meetings]:[Change Idea 4]])),NA())</f>
        <v>#N/A</v>
      </c>
      <c r="G65" s="17" cm="1">
        <f t="array" aca="1" ref="G65" ca="1">IFERROR(MEDIAN(IF(ISNUMBER(RC_YMain),RC_YMain)),0)</f>
        <v>0</v>
      </c>
    </row>
    <row r="66" spans="1:7" x14ac:dyDescent="0.25">
      <c r="A66" s="15"/>
      <c r="B66" s="18"/>
      <c r="C66" s="18"/>
      <c r="D66" s="18"/>
      <c r="E66" s="18"/>
      <c r="F66" s="17" t="e">
        <f>IFERROR(IF(COUNTA(Tbl_RC[[#This Row],[Actions Following Meetings]:[Change Idea 4]])=0,NA(),SUM(Tbl_RC[[#This Row],[Actions Following Meetings]:[Change Idea 4]])),NA())</f>
        <v>#N/A</v>
      </c>
      <c r="G66" s="17" cm="1">
        <f t="array" aca="1" ref="G66" ca="1">IFERROR(MEDIAN(IF(ISNUMBER(RC_YMain),RC_YMain)),0)</f>
        <v>0</v>
      </c>
    </row>
    <row r="67" spans="1:7" x14ac:dyDescent="0.25">
      <c r="A67" s="15"/>
      <c r="B67" s="18"/>
      <c r="C67" s="18"/>
      <c r="D67" s="18"/>
      <c r="E67" s="18"/>
      <c r="F67" s="17" t="e">
        <f>IFERROR(IF(COUNTA(Tbl_RC[[#This Row],[Actions Following Meetings]:[Change Idea 4]])=0,NA(),SUM(Tbl_RC[[#This Row],[Actions Following Meetings]:[Change Idea 4]])),NA())</f>
        <v>#N/A</v>
      </c>
      <c r="G67" s="17" cm="1">
        <f t="array" aca="1" ref="G67" ca="1">IFERROR(MEDIAN(IF(ISNUMBER(RC_YMain),RC_YMain)),0)</f>
        <v>0</v>
      </c>
    </row>
    <row r="68" spans="1:7" x14ac:dyDescent="0.25">
      <c r="A68" s="15"/>
      <c r="B68" s="18"/>
      <c r="C68" s="18"/>
      <c r="D68" s="18"/>
      <c r="E68" s="18"/>
      <c r="F68" s="17" t="e">
        <f>IFERROR(IF(COUNTA(Tbl_RC[[#This Row],[Actions Following Meetings]:[Change Idea 4]])=0,NA(),SUM(Tbl_RC[[#This Row],[Actions Following Meetings]:[Change Idea 4]])),NA())</f>
        <v>#N/A</v>
      </c>
      <c r="G68" s="17" cm="1">
        <f t="array" aca="1" ref="G68" ca="1">IFERROR(MEDIAN(IF(ISNUMBER(RC_YMain),RC_YMain)),0)</f>
        <v>0</v>
      </c>
    </row>
    <row r="69" spans="1:7" x14ac:dyDescent="0.25">
      <c r="A69" s="15"/>
      <c r="B69" s="18"/>
      <c r="C69" s="18"/>
      <c r="D69" s="18"/>
      <c r="E69" s="18"/>
      <c r="F69" s="17" t="e">
        <f>IFERROR(IF(COUNTA(Tbl_RC[[#This Row],[Actions Following Meetings]:[Change Idea 4]])=0,NA(),SUM(Tbl_RC[[#This Row],[Actions Following Meetings]:[Change Idea 4]])),NA())</f>
        <v>#N/A</v>
      </c>
      <c r="G69" s="17" cm="1">
        <f t="array" aca="1" ref="G69" ca="1">IFERROR(MEDIAN(IF(ISNUMBER(RC_YMain),RC_YMain)),0)</f>
        <v>0</v>
      </c>
    </row>
    <row r="70" spans="1:7" x14ac:dyDescent="0.25">
      <c r="A70" s="15"/>
      <c r="B70" s="18"/>
      <c r="C70" s="18"/>
      <c r="D70" s="18"/>
      <c r="E70" s="18"/>
      <c r="F70" s="17" t="e">
        <f>IFERROR(IF(COUNTA(Tbl_RC[[#This Row],[Actions Following Meetings]:[Change Idea 4]])=0,NA(),SUM(Tbl_RC[[#This Row],[Actions Following Meetings]:[Change Idea 4]])),NA())</f>
        <v>#N/A</v>
      </c>
      <c r="G70" s="17" cm="1">
        <f t="array" aca="1" ref="G70" ca="1">IFERROR(MEDIAN(IF(ISNUMBER(RC_YMain),RC_YMain)),0)</f>
        <v>0</v>
      </c>
    </row>
    <row r="71" spans="1:7" x14ac:dyDescent="0.25">
      <c r="A71" s="15"/>
      <c r="B71" s="18"/>
      <c r="C71" s="18"/>
      <c r="D71" s="18"/>
      <c r="E71" s="18"/>
      <c r="F71" s="17" t="e">
        <f>IFERROR(IF(COUNTA(Tbl_RC[[#This Row],[Actions Following Meetings]:[Change Idea 4]])=0,NA(),SUM(Tbl_RC[[#This Row],[Actions Following Meetings]:[Change Idea 4]])),NA())</f>
        <v>#N/A</v>
      </c>
      <c r="G71" s="17" cm="1">
        <f t="array" aca="1" ref="G71" ca="1">IFERROR(MEDIAN(IF(ISNUMBER(RC_YMain),RC_YMain)),0)</f>
        <v>0</v>
      </c>
    </row>
    <row r="72" spans="1:7" x14ac:dyDescent="0.25">
      <c r="A72" s="15"/>
      <c r="B72" s="18"/>
      <c r="C72" s="18"/>
      <c r="D72" s="18"/>
      <c r="E72" s="18"/>
      <c r="F72" s="17" t="e">
        <f>IFERROR(IF(COUNTA(Tbl_RC[[#This Row],[Actions Following Meetings]:[Change Idea 4]])=0,NA(),SUM(Tbl_RC[[#This Row],[Actions Following Meetings]:[Change Idea 4]])),NA())</f>
        <v>#N/A</v>
      </c>
      <c r="G72" s="17" cm="1">
        <f t="array" aca="1" ref="G72" ca="1">IFERROR(MEDIAN(IF(ISNUMBER(RC_YMain),RC_YMain)),0)</f>
        <v>0</v>
      </c>
    </row>
    <row r="73" spans="1:7" x14ac:dyDescent="0.25">
      <c r="A73" s="15"/>
      <c r="B73" s="18"/>
      <c r="C73" s="18"/>
      <c r="D73" s="18"/>
      <c r="E73" s="18"/>
      <c r="F73" s="17" t="e">
        <f>IFERROR(IF(COUNTA(Tbl_RC[[#This Row],[Actions Following Meetings]:[Change Idea 4]])=0,NA(),SUM(Tbl_RC[[#This Row],[Actions Following Meetings]:[Change Idea 4]])),NA())</f>
        <v>#N/A</v>
      </c>
      <c r="G73" s="17" cm="1">
        <f t="array" aca="1" ref="G73" ca="1">IFERROR(MEDIAN(IF(ISNUMBER(RC_YMain),RC_YMain)),0)</f>
        <v>0</v>
      </c>
    </row>
    <row r="74" spans="1:7" x14ac:dyDescent="0.25">
      <c r="A74" s="15"/>
      <c r="B74" s="18"/>
      <c r="C74" s="18"/>
      <c r="D74" s="18"/>
      <c r="E74" s="18"/>
      <c r="F74" s="17" t="e">
        <f>IFERROR(IF(COUNTA(Tbl_RC[[#This Row],[Actions Following Meetings]:[Change Idea 4]])=0,NA(),SUM(Tbl_RC[[#This Row],[Actions Following Meetings]:[Change Idea 4]])),NA())</f>
        <v>#N/A</v>
      </c>
      <c r="G74" s="17" cm="1">
        <f t="array" aca="1" ref="G74" ca="1">IFERROR(MEDIAN(IF(ISNUMBER(RC_YMain),RC_YMain)),0)</f>
        <v>0</v>
      </c>
    </row>
    <row r="75" spans="1:7" x14ac:dyDescent="0.25">
      <c r="A75" s="15"/>
      <c r="B75" s="18"/>
      <c r="C75" s="18"/>
      <c r="D75" s="18"/>
      <c r="E75" s="18"/>
      <c r="F75" s="17" t="e">
        <f>IFERROR(IF(COUNTA(Tbl_RC[[#This Row],[Actions Following Meetings]:[Change Idea 4]])=0,NA(),SUM(Tbl_RC[[#This Row],[Actions Following Meetings]:[Change Idea 4]])),NA())</f>
        <v>#N/A</v>
      </c>
      <c r="G75" s="17" cm="1">
        <f t="array" aca="1" ref="G75" ca="1">IFERROR(MEDIAN(IF(ISNUMBER(RC_YMain),RC_YMain)),0)</f>
        <v>0</v>
      </c>
    </row>
    <row r="76" spans="1:7" x14ac:dyDescent="0.25">
      <c r="A76" s="15"/>
      <c r="B76" s="18"/>
      <c r="C76" s="18"/>
      <c r="D76" s="18"/>
      <c r="E76" s="18"/>
      <c r="F76" s="17" t="e">
        <f>IFERROR(IF(COUNTA(Tbl_RC[[#This Row],[Actions Following Meetings]:[Change Idea 4]])=0,NA(),SUM(Tbl_RC[[#This Row],[Actions Following Meetings]:[Change Idea 4]])),NA())</f>
        <v>#N/A</v>
      </c>
      <c r="G76" s="17" cm="1">
        <f t="array" aca="1" ref="G76" ca="1">IFERROR(MEDIAN(IF(ISNUMBER(RC_YMain),RC_YMain)),0)</f>
        <v>0</v>
      </c>
    </row>
    <row r="77" spans="1:7" x14ac:dyDescent="0.25">
      <c r="A77" s="15"/>
      <c r="B77" s="18"/>
      <c r="C77" s="18"/>
      <c r="D77" s="18"/>
      <c r="E77" s="18"/>
      <c r="F77" s="17" t="e">
        <f>IFERROR(IF(COUNTA(Tbl_RC[[#This Row],[Actions Following Meetings]:[Change Idea 4]])=0,NA(),SUM(Tbl_RC[[#This Row],[Actions Following Meetings]:[Change Idea 4]])),NA())</f>
        <v>#N/A</v>
      </c>
      <c r="G77" s="17" cm="1">
        <f t="array" aca="1" ref="G77" ca="1">IFERROR(MEDIAN(IF(ISNUMBER(RC_YMain),RC_YMain)),0)</f>
        <v>0</v>
      </c>
    </row>
    <row r="78" spans="1:7" x14ac:dyDescent="0.25">
      <c r="A78" s="15"/>
      <c r="B78" s="18"/>
      <c r="C78" s="18"/>
      <c r="D78" s="18"/>
      <c r="E78" s="18"/>
      <c r="F78" s="17" t="e">
        <f>IFERROR(IF(COUNTA(Tbl_RC[[#This Row],[Actions Following Meetings]:[Change Idea 4]])=0,NA(),SUM(Tbl_RC[[#This Row],[Actions Following Meetings]:[Change Idea 4]])),NA())</f>
        <v>#N/A</v>
      </c>
      <c r="G78" s="17" cm="1">
        <f t="array" aca="1" ref="G78" ca="1">IFERROR(MEDIAN(IF(ISNUMBER(RC_YMain),RC_YMain)),0)</f>
        <v>0</v>
      </c>
    </row>
    <row r="79" spans="1:7" x14ac:dyDescent="0.25">
      <c r="A79" s="15"/>
      <c r="B79" s="18"/>
      <c r="C79" s="18"/>
      <c r="D79" s="18"/>
      <c r="E79" s="18"/>
      <c r="F79" s="17" t="e">
        <f>IFERROR(IF(COUNTA(Tbl_RC[[#This Row],[Actions Following Meetings]:[Change Idea 4]])=0,NA(),SUM(Tbl_RC[[#This Row],[Actions Following Meetings]:[Change Idea 4]])),NA())</f>
        <v>#N/A</v>
      </c>
      <c r="G79" s="17" cm="1">
        <f t="array" aca="1" ref="G79" ca="1">IFERROR(MEDIAN(IF(ISNUMBER(RC_YMain),RC_YMain)),0)</f>
        <v>0</v>
      </c>
    </row>
    <row r="80" spans="1:7" x14ac:dyDescent="0.25">
      <c r="A80" s="15"/>
      <c r="B80" s="18"/>
      <c r="C80" s="18"/>
      <c r="D80" s="18"/>
      <c r="E80" s="18"/>
      <c r="F80" s="17" t="e">
        <f>IFERROR(IF(COUNTA(Tbl_RC[[#This Row],[Actions Following Meetings]:[Change Idea 4]])=0,NA(),SUM(Tbl_RC[[#This Row],[Actions Following Meetings]:[Change Idea 4]])),NA())</f>
        <v>#N/A</v>
      </c>
      <c r="G80" s="17" cm="1">
        <f t="array" aca="1" ref="G80" ca="1">IFERROR(MEDIAN(IF(ISNUMBER(RC_YMain),RC_YMain)),0)</f>
        <v>0</v>
      </c>
    </row>
    <row r="81" spans="1:7" x14ac:dyDescent="0.25">
      <c r="A81" s="15"/>
      <c r="B81" s="18"/>
      <c r="C81" s="18"/>
      <c r="D81" s="18"/>
      <c r="E81" s="18"/>
      <c r="F81" s="17" t="e">
        <f>IFERROR(IF(COUNTA(Tbl_RC[[#This Row],[Actions Following Meetings]:[Change Idea 4]])=0,NA(),SUM(Tbl_RC[[#This Row],[Actions Following Meetings]:[Change Idea 4]])),NA())</f>
        <v>#N/A</v>
      </c>
      <c r="G81" s="17" cm="1">
        <f t="array" aca="1" ref="G81" ca="1">IFERROR(MEDIAN(IF(ISNUMBER(RC_YMain),RC_YMain)),0)</f>
        <v>0</v>
      </c>
    </row>
    <row r="82" spans="1:7" x14ac:dyDescent="0.25">
      <c r="A82" s="15"/>
      <c r="B82" s="18"/>
      <c r="C82" s="18"/>
      <c r="D82" s="18"/>
      <c r="E82" s="18"/>
      <c r="F82" s="17" t="e">
        <f>IFERROR(IF(COUNTA(Tbl_RC[[#This Row],[Actions Following Meetings]:[Change Idea 4]])=0,NA(),SUM(Tbl_RC[[#This Row],[Actions Following Meetings]:[Change Idea 4]])),NA())</f>
        <v>#N/A</v>
      </c>
      <c r="G82" s="17" cm="1">
        <f t="array" aca="1" ref="G82" ca="1">IFERROR(MEDIAN(IF(ISNUMBER(RC_YMain),RC_YMain)),0)</f>
        <v>0</v>
      </c>
    </row>
    <row r="83" spans="1:7" x14ac:dyDescent="0.25">
      <c r="A83" s="15"/>
      <c r="B83" s="18"/>
      <c r="C83" s="18"/>
      <c r="D83" s="18"/>
      <c r="E83" s="18"/>
      <c r="F83" s="17" t="e">
        <f>IFERROR(IF(COUNTA(Tbl_RC[[#This Row],[Actions Following Meetings]:[Change Idea 4]])=0,NA(),SUM(Tbl_RC[[#This Row],[Actions Following Meetings]:[Change Idea 4]])),NA())</f>
        <v>#N/A</v>
      </c>
      <c r="G83" s="17" cm="1">
        <f t="array" aca="1" ref="G83" ca="1">IFERROR(MEDIAN(IF(ISNUMBER(RC_YMain),RC_YMain)),0)</f>
        <v>0</v>
      </c>
    </row>
    <row r="84" spans="1:7" x14ac:dyDescent="0.25">
      <c r="A84" s="15"/>
      <c r="B84" s="18"/>
      <c r="C84" s="18"/>
      <c r="D84" s="18"/>
      <c r="E84" s="18"/>
      <c r="F84" s="17" t="e">
        <f>IFERROR(IF(COUNTA(Tbl_RC[[#This Row],[Actions Following Meetings]:[Change Idea 4]])=0,NA(),SUM(Tbl_RC[[#This Row],[Actions Following Meetings]:[Change Idea 4]])),NA())</f>
        <v>#N/A</v>
      </c>
      <c r="G84" s="17" cm="1">
        <f t="array" aca="1" ref="G84" ca="1">IFERROR(MEDIAN(IF(ISNUMBER(RC_YMain),RC_YMain)),0)</f>
        <v>0</v>
      </c>
    </row>
    <row r="85" spans="1:7" x14ac:dyDescent="0.25">
      <c r="A85" s="15"/>
      <c r="B85" s="18"/>
      <c r="C85" s="18"/>
      <c r="D85" s="18"/>
      <c r="E85" s="18"/>
      <c r="F85" s="17" t="e">
        <f>IFERROR(IF(COUNTA(Tbl_RC[[#This Row],[Actions Following Meetings]:[Change Idea 4]])=0,NA(),SUM(Tbl_RC[[#This Row],[Actions Following Meetings]:[Change Idea 4]])),NA())</f>
        <v>#N/A</v>
      </c>
      <c r="G85" s="17" cm="1">
        <f t="array" aca="1" ref="G85" ca="1">IFERROR(MEDIAN(IF(ISNUMBER(RC_YMain),RC_YMain)),0)</f>
        <v>0</v>
      </c>
    </row>
    <row r="86" spans="1:7" x14ac:dyDescent="0.25">
      <c r="A86" s="15"/>
      <c r="B86" s="18"/>
      <c r="C86" s="18"/>
      <c r="D86" s="18"/>
      <c r="E86" s="18"/>
      <c r="F86" s="17" t="e">
        <f>IFERROR(IF(COUNTA(Tbl_RC[[#This Row],[Actions Following Meetings]:[Change Idea 4]])=0,NA(),SUM(Tbl_RC[[#This Row],[Actions Following Meetings]:[Change Idea 4]])),NA())</f>
        <v>#N/A</v>
      </c>
      <c r="G86" s="17" cm="1">
        <f t="array" aca="1" ref="G86" ca="1">IFERROR(MEDIAN(IF(ISNUMBER(RC_YMain),RC_YMain)),0)</f>
        <v>0</v>
      </c>
    </row>
    <row r="87" spans="1:7" x14ac:dyDescent="0.25">
      <c r="A87" s="15"/>
      <c r="B87" s="18"/>
      <c r="C87" s="18"/>
      <c r="D87" s="18"/>
      <c r="E87" s="18"/>
      <c r="F87" s="17" t="e">
        <f>IFERROR(IF(COUNTA(Tbl_RC[[#This Row],[Actions Following Meetings]:[Change Idea 4]])=0,NA(),SUM(Tbl_RC[[#This Row],[Actions Following Meetings]:[Change Idea 4]])),NA())</f>
        <v>#N/A</v>
      </c>
      <c r="G87" s="17" cm="1">
        <f t="array" aca="1" ref="G87" ca="1">IFERROR(MEDIAN(IF(ISNUMBER(RC_YMain),RC_YMain)),0)</f>
        <v>0</v>
      </c>
    </row>
    <row r="88" spans="1:7" x14ac:dyDescent="0.25">
      <c r="A88" s="15"/>
      <c r="B88" s="18"/>
      <c r="C88" s="18"/>
      <c r="D88" s="18"/>
      <c r="E88" s="18"/>
      <c r="F88" s="17" t="e">
        <f>IFERROR(IF(COUNTA(Tbl_RC[[#This Row],[Actions Following Meetings]:[Change Idea 4]])=0,NA(),SUM(Tbl_RC[[#This Row],[Actions Following Meetings]:[Change Idea 4]])),NA())</f>
        <v>#N/A</v>
      </c>
      <c r="G88" s="17" cm="1">
        <f t="array" aca="1" ref="G88" ca="1">IFERROR(MEDIAN(IF(ISNUMBER(RC_YMain),RC_YMain)),0)</f>
        <v>0</v>
      </c>
    </row>
    <row r="89" spans="1:7" x14ac:dyDescent="0.25">
      <c r="A89" s="15"/>
      <c r="B89" s="18"/>
      <c r="C89" s="18"/>
      <c r="D89" s="18"/>
      <c r="E89" s="18"/>
      <c r="F89" s="17" t="e">
        <f>IFERROR(IF(COUNTA(Tbl_RC[[#This Row],[Actions Following Meetings]:[Change Idea 4]])=0,NA(),SUM(Tbl_RC[[#This Row],[Actions Following Meetings]:[Change Idea 4]])),NA())</f>
        <v>#N/A</v>
      </c>
      <c r="G89" s="17" cm="1">
        <f t="array" aca="1" ref="G89" ca="1">IFERROR(MEDIAN(IF(ISNUMBER(RC_YMain),RC_YMain)),0)</f>
        <v>0</v>
      </c>
    </row>
    <row r="90" spans="1:7" x14ac:dyDescent="0.25">
      <c r="A90" s="15"/>
      <c r="B90" s="18"/>
      <c r="C90" s="18"/>
      <c r="D90" s="18"/>
      <c r="E90" s="18"/>
      <c r="F90" s="17" t="e">
        <f>IFERROR(IF(COUNTA(Tbl_RC[[#This Row],[Actions Following Meetings]:[Change Idea 4]])=0,NA(),SUM(Tbl_RC[[#This Row],[Actions Following Meetings]:[Change Idea 4]])),NA())</f>
        <v>#N/A</v>
      </c>
      <c r="G90" s="17" cm="1">
        <f t="array" aca="1" ref="G90" ca="1">IFERROR(MEDIAN(IF(ISNUMBER(RC_YMain),RC_YMain)),0)</f>
        <v>0</v>
      </c>
    </row>
    <row r="91" spans="1:7" x14ac:dyDescent="0.25">
      <c r="A91" s="15"/>
      <c r="B91" s="18"/>
      <c r="C91" s="18"/>
      <c r="D91" s="18"/>
      <c r="E91" s="18"/>
      <c r="F91" s="17" t="e">
        <f>IFERROR(IF(COUNTA(Tbl_RC[[#This Row],[Actions Following Meetings]:[Change Idea 4]])=0,NA(),SUM(Tbl_RC[[#This Row],[Actions Following Meetings]:[Change Idea 4]])),NA())</f>
        <v>#N/A</v>
      </c>
      <c r="G91" s="17" cm="1">
        <f t="array" aca="1" ref="G91" ca="1">IFERROR(MEDIAN(IF(ISNUMBER(RC_YMain),RC_YMain)),0)</f>
        <v>0</v>
      </c>
    </row>
    <row r="92" spans="1:7" x14ac:dyDescent="0.25">
      <c r="A92" s="15"/>
      <c r="B92" s="18"/>
      <c r="C92" s="18"/>
      <c r="D92" s="18"/>
      <c r="E92" s="18"/>
      <c r="F92" s="17" t="e">
        <f>IFERROR(IF(COUNTA(Tbl_RC[[#This Row],[Actions Following Meetings]:[Change Idea 4]])=0,NA(),SUM(Tbl_RC[[#This Row],[Actions Following Meetings]:[Change Idea 4]])),NA())</f>
        <v>#N/A</v>
      </c>
      <c r="G92" s="17" cm="1">
        <f t="array" aca="1" ref="G92" ca="1">IFERROR(MEDIAN(IF(ISNUMBER(RC_YMain),RC_YMain)),0)</f>
        <v>0</v>
      </c>
    </row>
    <row r="93" spans="1:7" x14ac:dyDescent="0.25">
      <c r="A93" s="15"/>
      <c r="B93" s="18"/>
      <c r="C93" s="18"/>
      <c r="D93" s="18"/>
      <c r="E93" s="18"/>
      <c r="F93" s="17" t="e">
        <f>IFERROR(IF(COUNTA(Tbl_RC[[#This Row],[Actions Following Meetings]:[Change Idea 4]])=0,NA(),SUM(Tbl_RC[[#This Row],[Actions Following Meetings]:[Change Idea 4]])),NA())</f>
        <v>#N/A</v>
      </c>
      <c r="G93" s="17" cm="1">
        <f t="array" aca="1" ref="G93" ca="1">IFERROR(MEDIAN(IF(ISNUMBER(RC_YMain),RC_YMain)),0)</f>
        <v>0</v>
      </c>
    </row>
    <row r="94" spans="1:7" x14ac:dyDescent="0.25">
      <c r="A94" s="15"/>
      <c r="B94" s="18"/>
      <c r="C94" s="18"/>
      <c r="D94" s="18"/>
      <c r="E94" s="18"/>
      <c r="F94" s="17" t="e">
        <f>IFERROR(IF(COUNTA(Tbl_RC[[#This Row],[Actions Following Meetings]:[Change Idea 4]])=0,NA(),SUM(Tbl_RC[[#This Row],[Actions Following Meetings]:[Change Idea 4]])),NA())</f>
        <v>#N/A</v>
      </c>
      <c r="G94" s="17" cm="1">
        <f t="array" aca="1" ref="G94" ca="1">IFERROR(MEDIAN(IF(ISNUMBER(RC_YMain),RC_YMain)),0)</f>
        <v>0</v>
      </c>
    </row>
    <row r="95" spans="1:7" x14ac:dyDescent="0.25">
      <c r="A95" s="15"/>
      <c r="B95" s="18"/>
      <c r="C95" s="18"/>
      <c r="D95" s="18"/>
      <c r="E95" s="18"/>
      <c r="F95" s="17" t="e">
        <f>IFERROR(IF(COUNTA(Tbl_RC[[#This Row],[Actions Following Meetings]:[Change Idea 4]])=0,NA(),SUM(Tbl_RC[[#This Row],[Actions Following Meetings]:[Change Idea 4]])),NA())</f>
        <v>#N/A</v>
      </c>
      <c r="G95" s="17" cm="1">
        <f t="array" aca="1" ref="G95" ca="1">IFERROR(MEDIAN(IF(ISNUMBER(RC_YMain),RC_YMain)),0)</f>
        <v>0</v>
      </c>
    </row>
    <row r="96" spans="1:7" x14ac:dyDescent="0.25">
      <c r="A96" s="15"/>
      <c r="B96" s="18"/>
      <c r="C96" s="18"/>
      <c r="D96" s="18"/>
      <c r="E96" s="18"/>
      <c r="F96" s="17" t="e">
        <f>IFERROR(IF(COUNTA(Tbl_RC[[#This Row],[Actions Following Meetings]:[Change Idea 4]])=0,NA(),SUM(Tbl_RC[[#This Row],[Actions Following Meetings]:[Change Idea 4]])),NA())</f>
        <v>#N/A</v>
      </c>
      <c r="G96" s="17" cm="1">
        <f t="array" aca="1" ref="G96" ca="1">IFERROR(MEDIAN(IF(ISNUMBER(RC_YMain),RC_YMain)),0)</f>
        <v>0</v>
      </c>
    </row>
    <row r="97" spans="1:7" x14ac:dyDescent="0.25">
      <c r="A97" s="15"/>
      <c r="B97" s="18"/>
      <c r="C97" s="18"/>
      <c r="D97" s="18"/>
      <c r="E97" s="18"/>
      <c r="F97" s="17" t="e">
        <f>IFERROR(IF(COUNTA(Tbl_RC[[#This Row],[Actions Following Meetings]:[Change Idea 4]])=0,NA(),SUM(Tbl_RC[[#This Row],[Actions Following Meetings]:[Change Idea 4]])),NA())</f>
        <v>#N/A</v>
      </c>
      <c r="G97" s="17" cm="1">
        <f t="array" aca="1" ref="G97" ca="1">IFERROR(MEDIAN(IF(ISNUMBER(RC_YMain),RC_YMain)),0)</f>
        <v>0</v>
      </c>
    </row>
    <row r="98" spans="1:7" x14ac:dyDescent="0.25">
      <c r="A98" s="15"/>
      <c r="B98" s="18"/>
      <c r="C98" s="18"/>
      <c r="D98" s="18"/>
      <c r="E98" s="18"/>
      <c r="F98" s="17" t="e">
        <f>IFERROR(IF(COUNTA(Tbl_RC[[#This Row],[Actions Following Meetings]:[Change Idea 4]])=0,NA(),SUM(Tbl_RC[[#This Row],[Actions Following Meetings]:[Change Idea 4]])),NA())</f>
        <v>#N/A</v>
      </c>
      <c r="G98" s="17" cm="1">
        <f t="array" aca="1" ref="G98" ca="1">IFERROR(MEDIAN(IF(ISNUMBER(RC_YMain),RC_YMain)),0)</f>
        <v>0</v>
      </c>
    </row>
    <row r="99" spans="1:7" x14ac:dyDescent="0.25">
      <c r="A99" s="15"/>
      <c r="B99" s="18"/>
      <c r="C99" s="18"/>
      <c r="D99" s="18"/>
      <c r="E99" s="18"/>
      <c r="F99" s="17" t="e">
        <f>IFERROR(IF(COUNTA(Tbl_RC[[#This Row],[Actions Following Meetings]:[Change Idea 4]])=0,NA(),SUM(Tbl_RC[[#This Row],[Actions Following Meetings]:[Change Idea 4]])),NA())</f>
        <v>#N/A</v>
      </c>
      <c r="G99" s="17" cm="1">
        <f t="array" aca="1" ref="G99" ca="1">IFERROR(MEDIAN(IF(ISNUMBER(RC_YMain),RC_YMain)),0)</f>
        <v>0</v>
      </c>
    </row>
    <row r="100" spans="1:7" x14ac:dyDescent="0.25">
      <c r="A100" s="15"/>
      <c r="B100" s="18"/>
      <c r="C100" s="18"/>
      <c r="D100" s="18"/>
      <c r="E100" s="18"/>
      <c r="F100" s="17" t="e">
        <f>IFERROR(IF(COUNTA(Tbl_RC[[#This Row],[Actions Following Meetings]:[Change Idea 4]])=0,NA(),SUM(Tbl_RC[[#This Row],[Actions Following Meetings]:[Change Idea 4]])),NA())</f>
        <v>#N/A</v>
      </c>
      <c r="G100" s="17" cm="1">
        <f t="array" aca="1" ref="G100" ca="1">IFERROR(MEDIAN(IF(ISNUMBER(RC_YMain),RC_YMain)),0)</f>
        <v>0</v>
      </c>
    </row>
    <row r="101" spans="1:7" x14ac:dyDescent="0.25">
      <c r="A101" s="15"/>
      <c r="B101" s="18"/>
      <c r="C101" s="18"/>
      <c r="D101" s="18"/>
      <c r="E101" s="18"/>
      <c r="F101" s="17" t="e">
        <f>IFERROR(IF(COUNTA(Tbl_RC[[#This Row],[Actions Following Meetings]:[Change Idea 4]])=0,NA(),SUM(Tbl_RC[[#This Row],[Actions Following Meetings]:[Change Idea 4]])),NA())</f>
        <v>#N/A</v>
      </c>
      <c r="G101" s="17" cm="1">
        <f t="array" aca="1" ref="G101" ca="1">IFERROR(MEDIAN(IF(ISNUMBER(RC_YMain),RC_YMain)),0)</f>
        <v>0</v>
      </c>
    </row>
    <row r="102" spans="1:7" x14ac:dyDescent="0.25">
      <c r="A102" s="15"/>
      <c r="B102" s="18"/>
      <c r="C102" s="18"/>
      <c r="D102" s="18"/>
      <c r="E102" s="18"/>
      <c r="F102" s="17" t="e">
        <f>IFERROR(IF(COUNTA(Tbl_RC[[#This Row],[Actions Following Meetings]:[Change Idea 4]])=0,NA(),SUM(Tbl_RC[[#This Row],[Actions Following Meetings]:[Change Idea 4]])),NA())</f>
        <v>#N/A</v>
      </c>
      <c r="G102" s="17" cm="1">
        <f t="array" aca="1" ref="G102" ca="1">IFERROR(MEDIAN(IF(ISNUMBER(RC_YMain),RC_YMain)),0)</f>
        <v>0</v>
      </c>
    </row>
    <row r="103" spans="1:7" x14ac:dyDescent="0.25">
      <c r="A103" s="15"/>
      <c r="B103" s="18"/>
      <c r="C103" s="18"/>
      <c r="D103" s="18"/>
      <c r="E103" s="18"/>
      <c r="F103" s="17" t="e">
        <f>IFERROR(IF(COUNTA(Tbl_RC[[#This Row],[Actions Following Meetings]:[Change Idea 4]])=0,NA(),SUM(Tbl_RC[[#This Row],[Actions Following Meetings]:[Change Idea 4]])),NA())</f>
        <v>#N/A</v>
      </c>
      <c r="G103" s="17" cm="1">
        <f t="array" aca="1" ref="G103" ca="1">IFERROR(MEDIAN(IF(ISNUMBER(RC_YMain),RC_YMain)),0)</f>
        <v>0</v>
      </c>
    </row>
    <row r="104" spans="1:7" x14ac:dyDescent="0.25">
      <c r="A104" s="15"/>
      <c r="B104" s="18"/>
      <c r="C104" s="18"/>
      <c r="D104" s="18"/>
      <c r="E104" s="18"/>
      <c r="F104" s="17" t="e">
        <f>IFERROR(IF(COUNTA(Tbl_RC[[#This Row],[Actions Following Meetings]:[Change Idea 4]])=0,NA(),SUM(Tbl_RC[[#This Row],[Actions Following Meetings]:[Change Idea 4]])),NA())</f>
        <v>#N/A</v>
      </c>
      <c r="G104" s="17" cm="1">
        <f t="array" aca="1" ref="G104" ca="1">IFERROR(MEDIAN(IF(ISNUMBER(RC_YMain),RC_YMain)),0)</f>
        <v>0</v>
      </c>
    </row>
    <row r="105" spans="1:7" x14ac:dyDescent="0.25">
      <c r="A105" s="15"/>
      <c r="B105" s="18"/>
      <c r="C105" s="18"/>
      <c r="D105" s="18"/>
      <c r="E105" s="18"/>
      <c r="F105" s="17" t="e">
        <f>IFERROR(IF(COUNTA(Tbl_RC[[#This Row],[Actions Following Meetings]:[Change Idea 4]])=0,NA(),SUM(Tbl_RC[[#This Row],[Actions Following Meetings]:[Change Idea 4]])),NA())</f>
        <v>#N/A</v>
      </c>
      <c r="G105" s="17" cm="1">
        <f t="array" aca="1" ref="G105" ca="1">IFERROR(MEDIAN(IF(ISNUMBER(RC_YMain),RC_YMain)),0)</f>
        <v>0</v>
      </c>
    </row>
    <row r="106" spans="1:7" x14ac:dyDescent="0.25">
      <c r="A106" s="15"/>
      <c r="B106" s="18"/>
      <c r="C106" s="18"/>
      <c r="D106" s="18"/>
      <c r="E106" s="18"/>
      <c r="F106" s="17" t="e">
        <f>IFERROR(IF(COUNTA(Tbl_RC[[#This Row],[Actions Following Meetings]:[Change Idea 4]])=0,NA(),SUM(Tbl_RC[[#This Row],[Actions Following Meetings]:[Change Idea 4]])),NA())</f>
        <v>#N/A</v>
      </c>
      <c r="G106" s="17" cm="1">
        <f t="array" aca="1" ref="G106" ca="1">IFERROR(MEDIAN(IF(ISNUMBER(RC_YMain),RC_YMain)),0)</f>
        <v>0</v>
      </c>
    </row>
    <row r="107" spans="1:7" x14ac:dyDescent="0.25">
      <c r="A107" s="15"/>
      <c r="B107" s="18"/>
      <c r="C107" s="18"/>
      <c r="D107" s="18"/>
      <c r="E107" s="18"/>
      <c r="F107" s="17" t="e">
        <f>IFERROR(IF(COUNTA(Tbl_RC[[#This Row],[Actions Following Meetings]:[Change Idea 4]])=0,NA(),SUM(Tbl_RC[[#This Row],[Actions Following Meetings]:[Change Idea 4]])),NA())</f>
        <v>#N/A</v>
      </c>
      <c r="G107" s="17" cm="1">
        <f t="array" aca="1" ref="G107" ca="1">IFERROR(MEDIAN(IF(ISNUMBER(RC_YMain),RC_YMain)),0)</f>
        <v>0</v>
      </c>
    </row>
    <row r="108" spans="1:7" x14ac:dyDescent="0.25">
      <c r="A108" s="15"/>
      <c r="B108" s="18"/>
      <c r="C108" s="18"/>
      <c r="D108" s="18"/>
      <c r="E108" s="18"/>
      <c r="F108" s="17" t="e">
        <f>IFERROR(IF(COUNTA(Tbl_RC[[#This Row],[Actions Following Meetings]:[Change Idea 4]])=0,NA(),SUM(Tbl_RC[[#This Row],[Actions Following Meetings]:[Change Idea 4]])),NA())</f>
        <v>#N/A</v>
      </c>
      <c r="G108" s="17" cm="1">
        <f t="array" aca="1" ref="G108" ca="1">IFERROR(MEDIAN(IF(ISNUMBER(RC_YMain),RC_YMain)),0)</f>
        <v>0</v>
      </c>
    </row>
    <row r="109" spans="1:7" x14ac:dyDescent="0.25">
      <c r="A109" s="15"/>
      <c r="B109" s="18"/>
      <c r="C109" s="18"/>
      <c r="D109" s="18"/>
      <c r="E109" s="18"/>
      <c r="F109" s="17" t="e">
        <f>IFERROR(IF(COUNTA(Tbl_RC[[#This Row],[Actions Following Meetings]:[Change Idea 4]])=0,NA(),SUM(Tbl_RC[[#This Row],[Actions Following Meetings]:[Change Idea 4]])),NA())</f>
        <v>#N/A</v>
      </c>
      <c r="G109" s="17" cm="1">
        <f t="array" aca="1" ref="G109" ca="1">IFERROR(MEDIAN(IF(ISNUMBER(RC_YMain),RC_YMain)),0)</f>
        <v>0</v>
      </c>
    </row>
    <row r="110" spans="1:7" x14ac:dyDescent="0.25">
      <c r="A110" s="15"/>
      <c r="B110" s="18"/>
      <c r="C110" s="18"/>
      <c r="D110" s="18"/>
      <c r="E110" s="18"/>
      <c r="F110" s="17" t="e">
        <f>IFERROR(IF(COUNTA(Tbl_RC[[#This Row],[Actions Following Meetings]:[Change Idea 4]])=0,NA(),SUM(Tbl_RC[[#This Row],[Actions Following Meetings]:[Change Idea 4]])),NA())</f>
        <v>#N/A</v>
      </c>
      <c r="G110" s="17" cm="1">
        <f t="array" aca="1" ref="G110" ca="1">IFERROR(MEDIAN(IF(ISNUMBER(RC_YMain),RC_YMain)),0)</f>
        <v>0</v>
      </c>
    </row>
    <row r="111" spans="1:7" x14ac:dyDescent="0.25">
      <c r="A111" s="15"/>
      <c r="B111" s="18"/>
      <c r="C111" s="18"/>
      <c r="D111" s="18"/>
      <c r="E111" s="18"/>
      <c r="F111" s="17" t="e">
        <f>IFERROR(IF(COUNTA(Tbl_RC[[#This Row],[Actions Following Meetings]:[Change Idea 4]])=0,NA(),SUM(Tbl_RC[[#This Row],[Actions Following Meetings]:[Change Idea 4]])),NA())</f>
        <v>#N/A</v>
      </c>
      <c r="G111" s="17" cm="1">
        <f t="array" aca="1" ref="G111" ca="1">IFERROR(MEDIAN(IF(ISNUMBER(RC_YMain),RC_YMain)),0)</f>
        <v>0</v>
      </c>
    </row>
    <row r="112" spans="1:7" x14ac:dyDescent="0.25">
      <c r="A112" s="15"/>
      <c r="B112" s="18"/>
      <c r="C112" s="18"/>
      <c r="D112" s="18"/>
      <c r="E112" s="18"/>
      <c r="F112" s="17" t="e">
        <f>IFERROR(IF(COUNTA(Tbl_RC[[#This Row],[Actions Following Meetings]:[Change Idea 4]])=0,NA(),SUM(Tbl_RC[[#This Row],[Actions Following Meetings]:[Change Idea 4]])),NA())</f>
        <v>#N/A</v>
      </c>
      <c r="G112" s="17" cm="1">
        <f t="array" aca="1" ref="G112" ca="1">IFERROR(MEDIAN(IF(ISNUMBER(RC_YMain),RC_YMain)),0)</f>
        <v>0</v>
      </c>
    </row>
    <row r="113" spans="1:7" x14ac:dyDescent="0.25">
      <c r="A113" s="15"/>
      <c r="B113" s="18"/>
      <c r="C113" s="18"/>
      <c r="D113" s="18"/>
      <c r="E113" s="18"/>
      <c r="F113" s="17" t="e">
        <f>IFERROR(IF(COUNTA(Tbl_RC[[#This Row],[Actions Following Meetings]:[Change Idea 4]])=0,NA(),SUM(Tbl_RC[[#This Row],[Actions Following Meetings]:[Change Idea 4]])),NA())</f>
        <v>#N/A</v>
      </c>
      <c r="G113" s="17" cm="1">
        <f t="array" aca="1" ref="G113" ca="1">IFERROR(MEDIAN(IF(ISNUMBER(RC_YMain),RC_YMain)),0)</f>
        <v>0</v>
      </c>
    </row>
    <row r="114" spans="1:7" x14ac:dyDescent="0.25">
      <c r="A114" s="15"/>
      <c r="B114" s="18"/>
      <c r="C114" s="18"/>
      <c r="D114" s="18"/>
      <c r="E114" s="18"/>
      <c r="F114" s="17" t="e">
        <f>IFERROR(IF(COUNTA(Tbl_RC[[#This Row],[Actions Following Meetings]:[Change Idea 4]])=0,NA(),SUM(Tbl_RC[[#This Row],[Actions Following Meetings]:[Change Idea 4]])),NA())</f>
        <v>#N/A</v>
      </c>
      <c r="G114" s="17" cm="1">
        <f t="array" aca="1" ref="G114" ca="1">IFERROR(MEDIAN(IF(ISNUMBER(RC_YMain),RC_YMain)),0)</f>
        <v>0</v>
      </c>
    </row>
    <row r="115" spans="1:7" x14ac:dyDescent="0.25">
      <c r="A115" s="15"/>
      <c r="B115" s="18"/>
      <c r="C115" s="18"/>
      <c r="D115" s="18"/>
      <c r="E115" s="18"/>
      <c r="F115" s="17" t="e">
        <f>IFERROR(IF(COUNTA(Tbl_RC[[#This Row],[Actions Following Meetings]:[Change Idea 4]])=0,NA(),SUM(Tbl_RC[[#This Row],[Actions Following Meetings]:[Change Idea 4]])),NA())</f>
        <v>#N/A</v>
      </c>
      <c r="G115" s="17" cm="1">
        <f t="array" aca="1" ref="G115" ca="1">IFERROR(MEDIAN(IF(ISNUMBER(RC_YMain),RC_YMain)),0)</f>
        <v>0</v>
      </c>
    </row>
    <row r="116" spans="1:7" x14ac:dyDescent="0.25">
      <c r="A116" s="15"/>
      <c r="B116" s="18"/>
      <c r="C116" s="18"/>
      <c r="D116" s="18"/>
      <c r="E116" s="18"/>
      <c r="F116" s="17" t="e">
        <f>IFERROR(IF(COUNTA(Tbl_RC[[#This Row],[Actions Following Meetings]:[Change Idea 4]])=0,NA(),SUM(Tbl_RC[[#This Row],[Actions Following Meetings]:[Change Idea 4]])),NA())</f>
        <v>#N/A</v>
      </c>
      <c r="G116" s="17" cm="1">
        <f t="array" aca="1" ref="G116" ca="1">IFERROR(MEDIAN(IF(ISNUMBER(RC_YMain),RC_YMain)),0)</f>
        <v>0</v>
      </c>
    </row>
    <row r="117" spans="1:7" x14ac:dyDescent="0.25">
      <c r="A117" s="15"/>
      <c r="B117" s="18"/>
      <c r="C117" s="18"/>
      <c r="D117" s="18"/>
      <c r="E117" s="18"/>
      <c r="F117" s="17" t="e">
        <f>IFERROR(IF(COUNTA(Tbl_RC[[#This Row],[Actions Following Meetings]:[Change Idea 4]])=0,NA(),SUM(Tbl_RC[[#This Row],[Actions Following Meetings]:[Change Idea 4]])),NA())</f>
        <v>#N/A</v>
      </c>
      <c r="G117" s="17" cm="1">
        <f t="array" aca="1" ref="G117" ca="1">IFERROR(MEDIAN(IF(ISNUMBER(RC_YMain),RC_YMain)),0)</f>
        <v>0</v>
      </c>
    </row>
    <row r="118" spans="1:7" x14ac:dyDescent="0.25">
      <c r="A118" s="15"/>
      <c r="B118" s="18"/>
      <c r="C118" s="18"/>
      <c r="D118" s="18"/>
      <c r="E118" s="18"/>
      <c r="F118" s="17" t="e">
        <f>IFERROR(IF(COUNTA(Tbl_RC[[#This Row],[Actions Following Meetings]:[Change Idea 4]])=0,NA(),SUM(Tbl_RC[[#This Row],[Actions Following Meetings]:[Change Idea 4]])),NA())</f>
        <v>#N/A</v>
      </c>
      <c r="G118" s="17" cm="1">
        <f t="array" aca="1" ref="G118" ca="1">IFERROR(MEDIAN(IF(ISNUMBER(RC_YMain),RC_YMain)),0)</f>
        <v>0</v>
      </c>
    </row>
    <row r="119" spans="1:7" x14ac:dyDescent="0.25">
      <c r="A119" s="15"/>
      <c r="B119" s="18"/>
      <c r="C119" s="18"/>
      <c r="D119" s="18"/>
      <c r="E119" s="18"/>
      <c r="F119" s="17" t="e">
        <f>IFERROR(IF(COUNTA(Tbl_RC[[#This Row],[Actions Following Meetings]:[Change Idea 4]])=0,NA(),SUM(Tbl_RC[[#This Row],[Actions Following Meetings]:[Change Idea 4]])),NA())</f>
        <v>#N/A</v>
      </c>
      <c r="G119" s="17" cm="1">
        <f t="array" aca="1" ref="G119" ca="1">IFERROR(MEDIAN(IF(ISNUMBER(RC_YMain),RC_YMain)),0)</f>
        <v>0</v>
      </c>
    </row>
    <row r="120" spans="1:7" x14ac:dyDescent="0.25">
      <c r="A120" s="15"/>
      <c r="B120" s="18"/>
      <c r="C120" s="18"/>
      <c r="D120" s="18"/>
      <c r="E120" s="18"/>
      <c r="F120" s="17" t="e">
        <f>IFERROR(IF(COUNTA(Tbl_RC[[#This Row],[Actions Following Meetings]:[Change Idea 4]])=0,NA(),SUM(Tbl_RC[[#This Row],[Actions Following Meetings]:[Change Idea 4]])),NA())</f>
        <v>#N/A</v>
      </c>
      <c r="G120" s="17" cm="1">
        <f t="array" aca="1" ref="G120" ca="1">IFERROR(MEDIAN(IF(ISNUMBER(RC_YMain),RC_YMain)),0)</f>
        <v>0</v>
      </c>
    </row>
    <row r="121" spans="1:7" x14ac:dyDescent="0.25">
      <c r="A121" s="15"/>
      <c r="B121" s="18"/>
      <c r="C121" s="18"/>
      <c r="D121" s="18"/>
      <c r="E121" s="18"/>
      <c r="F121" s="17" t="e">
        <f>IFERROR(IF(COUNTA(Tbl_RC[[#This Row],[Actions Following Meetings]:[Change Idea 4]])=0,NA(),SUM(Tbl_RC[[#This Row],[Actions Following Meetings]:[Change Idea 4]])),NA())</f>
        <v>#N/A</v>
      </c>
      <c r="G121" s="17" cm="1">
        <f t="array" aca="1" ref="G121" ca="1">IFERROR(MEDIAN(IF(ISNUMBER(RC_YMain),RC_YMain)),0)</f>
        <v>0</v>
      </c>
    </row>
    <row r="122" spans="1:7" x14ac:dyDescent="0.25">
      <c r="A122" s="15"/>
      <c r="B122" s="18"/>
      <c r="C122" s="18"/>
      <c r="D122" s="18"/>
      <c r="E122" s="18"/>
      <c r="F122" s="17" t="e">
        <f>IFERROR(IF(COUNTA(Tbl_RC[[#This Row],[Actions Following Meetings]:[Change Idea 4]])=0,NA(),SUM(Tbl_RC[[#This Row],[Actions Following Meetings]:[Change Idea 4]])),NA())</f>
        <v>#N/A</v>
      </c>
      <c r="G122" s="17" cm="1">
        <f t="array" aca="1" ref="G122" ca="1">IFERROR(MEDIAN(IF(ISNUMBER(RC_YMain),RC_YMain)),0)</f>
        <v>0</v>
      </c>
    </row>
    <row r="123" spans="1:7" x14ac:dyDescent="0.25">
      <c r="A123" s="15"/>
      <c r="B123" s="18"/>
      <c r="C123" s="18"/>
      <c r="D123" s="18"/>
      <c r="E123" s="18"/>
      <c r="F123" s="17" t="e">
        <f>IFERROR(IF(COUNTA(Tbl_RC[[#This Row],[Actions Following Meetings]:[Change Idea 4]])=0,NA(),SUM(Tbl_RC[[#This Row],[Actions Following Meetings]:[Change Idea 4]])),NA())</f>
        <v>#N/A</v>
      </c>
      <c r="G123" s="17" cm="1">
        <f t="array" aca="1" ref="G123" ca="1">IFERROR(MEDIAN(IF(ISNUMBER(RC_YMain),RC_YMain)),0)</f>
        <v>0</v>
      </c>
    </row>
    <row r="124" spans="1:7" x14ac:dyDescent="0.25">
      <c r="A124" s="15"/>
      <c r="B124" s="18"/>
      <c r="C124" s="18"/>
      <c r="D124" s="18"/>
      <c r="E124" s="18"/>
      <c r="F124" s="17" t="e">
        <f>IFERROR(IF(COUNTA(Tbl_RC[[#This Row],[Actions Following Meetings]:[Change Idea 4]])=0,NA(),SUM(Tbl_RC[[#This Row],[Actions Following Meetings]:[Change Idea 4]])),NA())</f>
        <v>#N/A</v>
      </c>
      <c r="G124" s="17" cm="1">
        <f t="array" aca="1" ref="G124" ca="1">IFERROR(MEDIAN(IF(ISNUMBER(RC_YMain),RC_YMain)),0)</f>
        <v>0</v>
      </c>
    </row>
    <row r="125" spans="1:7" x14ac:dyDescent="0.25">
      <c r="A125" s="15"/>
      <c r="B125" s="18"/>
      <c r="C125" s="18"/>
      <c r="D125" s="18"/>
      <c r="E125" s="18"/>
      <c r="F125" s="17" t="e">
        <f>IFERROR(IF(COUNTA(Tbl_RC[[#This Row],[Actions Following Meetings]:[Change Idea 4]])=0,NA(),SUM(Tbl_RC[[#This Row],[Actions Following Meetings]:[Change Idea 4]])),NA())</f>
        <v>#N/A</v>
      </c>
      <c r="G125" s="17" cm="1">
        <f t="array" aca="1" ref="G125" ca="1">IFERROR(MEDIAN(IF(ISNUMBER(RC_YMain),RC_YMain)),0)</f>
        <v>0</v>
      </c>
    </row>
    <row r="126" spans="1:7" x14ac:dyDescent="0.25">
      <c r="A126" s="15"/>
      <c r="B126" s="18"/>
      <c r="C126" s="18"/>
      <c r="D126" s="18"/>
      <c r="E126" s="18"/>
      <c r="F126" s="17" t="e">
        <f>IFERROR(IF(COUNTA(Tbl_RC[[#This Row],[Actions Following Meetings]:[Change Idea 4]])=0,NA(),SUM(Tbl_RC[[#This Row],[Actions Following Meetings]:[Change Idea 4]])),NA())</f>
        <v>#N/A</v>
      </c>
      <c r="G126" s="17" cm="1">
        <f t="array" aca="1" ref="G126" ca="1">IFERROR(MEDIAN(IF(ISNUMBER(RC_YMain),RC_YMain)),0)</f>
        <v>0</v>
      </c>
    </row>
    <row r="127" spans="1:7" x14ac:dyDescent="0.25">
      <c r="A127" s="15"/>
      <c r="B127" s="18"/>
      <c r="C127" s="18"/>
      <c r="D127" s="18"/>
      <c r="E127" s="18"/>
      <c r="F127" s="17" t="e">
        <f>IFERROR(IF(COUNTA(Tbl_RC[[#This Row],[Actions Following Meetings]:[Change Idea 4]])=0,NA(),SUM(Tbl_RC[[#This Row],[Actions Following Meetings]:[Change Idea 4]])),NA())</f>
        <v>#N/A</v>
      </c>
      <c r="G127" s="17" cm="1">
        <f t="array" aca="1" ref="G127" ca="1">IFERROR(MEDIAN(IF(ISNUMBER(RC_YMain),RC_YMain)),0)</f>
        <v>0</v>
      </c>
    </row>
    <row r="128" spans="1:7" x14ac:dyDescent="0.25">
      <c r="A128" s="15"/>
      <c r="B128" s="18"/>
      <c r="C128" s="18"/>
      <c r="D128" s="18"/>
      <c r="E128" s="18"/>
      <c r="F128" s="17" t="e">
        <f>IFERROR(IF(COUNTA(Tbl_RC[[#This Row],[Actions Following Meetings]:[Change Idea 4]])=0,NA(),SUM(Tbl_RC[[#This Row],[Actions Following Meetings]:[Change Idea 4]])),NA())</f>
        <v>#N/A</v>
      </c>
      <c r="G128" s="17" cm="1">
        <f t="array" aca="1" ref="G128" ca="1">IFERROR(MEDIAN(IF(ISNUMBER(RC_YMain),RC_YMain)),0)</f>
        <v>0</v>
      </c>
    </row>
    <row r="129" spans="1:7" x14ac:dyDescent="0.25">
      <c r="A129" s="15"/>
      <c r="B129" s="18"/>
      <c r="C129" s="18"/>
      <c r="D129" s="18"/>
      <c r="E129" s="18"/>
      <c r="F129" s="17" t="e">
        <f>IFERROR(IF(COUNTA(Tbl_RC[[#This Row],[Actions Following Meetings]:[Change Idea 4]])=0,NA(),SUM(Tbl_RC[[#This Row],[Actions Following Meetings]:[Change Idea 4]])),NA())</f>
        <v>#N/A</v>
      </c>
      <c r="G129" s="17" cm="1">
        <f t="array" aca="1" ref="G129" ca="1">IFERROR(MEDIAN(IF(ISNUMBER(RC_YMain),RC_YMain)),0)</f>
        <v>0</v>
      </c>
    </row>
    <row r="130" spans="1:7" x14ac:dyDescent="0.25">
      <c r="A130" s="15"/>
      <c r="B130" s="18"/>
      <c r="C130" s="18"/>
      <c r="D130" s="18"/>
      <c r="E130" s="18"/>
      <c r="F130" s="17" t="e">
        <f>IFERROR(IF(COUNTA(Tbl_RC[[#This Row],[Actions Following Meetings]:[Change Idea 4]])=0,NA(),SUM(Tbl_RC[[#This Row],[Actions Following Meetings]:[Change Idea 4]])),NA())</f>
        <v>#N/A</v>
      </c>
      <c r="G130" s="17" cm="1">
        <f t="array" aca="1" ref="G130" ca="1">IFERROR(MEDIAN(IF(ISNUMBER(RC_YMain),RC_YMain)),0)</f>
        <v>0</v>
      </c>
    </row>
    <row r="131" spans="1:7" x14ac:dyDescent="0.25">
      <c r="A131" s="15"/>
      <c r="B131" s="18"/>
      <c r="C131" s="18"/>
      <c r="D131" s="18"/>
      <c r="E131" s="18"/>
      <c r="F131" s="17" t="e">
        <f>IFERROR(IF(COUNTA(Tbl_RC[[#This Row],[Actions Following Meetings]:[Change Idea 4]])=0,NA(),SUM(Tbl_RC[[#This Row],[Actions Following Meetings]:[Change Idea 4]])),NA())</f>
        <v>#N/A</v>
      </c>
      <c r="G131" s="17" cm="1">
        <f t="array" aca="1" ref="G131" ca="1">IFERROR(MEDIAN(IF(ISNUMBER(RC_YMain),RC_YMain)),0)</f>
        <v>0</v>
      </c>
    </row>
    <row r="132" spans="1:7" x14ac:dyDescent="0.25">
      <c r="A132" s="15"/>
      <c r="B132" s="18"/>
      <c r="C132" s="18"/>
      <c r="D132" s="18"/>
      <c r="E132" s="18"/>
      <c r="F132" s="17" t="e">
        <f>IFERROR(IF(COUNTA(Tbl_RC[[#This Row],[Actions Following Meetings]:[Change Idea 4]])=0,NA(),SUM(Tbl_RC[[#This Row],[Actions Following Meetings]:[Change Idea 4]])),NA())</f>
        <v>#N/A</v>
      </c>
      <c r="G132" s="17" cm="1">
        <f t="array" aca="1" ref="G132" ca="1">IFERROR(MEDIAN(IF(ISNUMBER(RC_YMain),RC_YMain)),0)</f>
        <v>0</v>
      </c>
    </row>
    <row r="133" spans="1:7" x14ac:dyDescent="0.25">
      <c r="A133" s="15"/>
      <c r="B133" s="18"/>
      <c r="C133" s="18"/>
      <c r="D133" s="18"/>
      <c r="E133" s="18"/>
      <c r="F133" s="17" t="e">
        <f>IFERROR(IF(COUNTA(Tbl_RC[[#This Row],[Actions Following Meetings]:[Change Idea 4]])=0,NA(),SUM(Tbl_RC[[#This Row],[Actions Following Meetings]:[Change Idea 4]])),NA())</f>
        <v>#N/A</v>
      </c>
      <c r="G133" s="17" cm="1">
        <f t="array" aca="1" ref="G133" ca="1">IFERROR(MEDIAN(IF(ISNUMBER(RC_YMain),RC_YMain)),0)</f>
        <v>0</v>
      </c>
    </row>
    <row r="134" spans="1:7" x14ac:dyDescent="0.25">
      <c r="A134" s="15"/>
      <c r="B134" s="18"/>
      <c r="C134" s="18"/>
      <c r="D134" s="18"/>
      <c r="E134" s="18"/>
      <c r="F134" s="17" t="e">
        <f>IFERROR(IF(COUNTA(Tbl_RC[[#This Row],[Actions Following Meetings]:[Change Idea 4]])=0,NA(),SUM(Tbl_RC[[#This Row],[Actions Following Meetings]:[Change Idea 4]])),NA())</f>
        <v>#N/A</v>
      </c>
      <c r="G134" s="17" cm="1">
        <f t="array" aca="1" ref="G134" ca="1">IFERROR(MEDIAN(IF(ISNUMBER(RC_YMain),RC_YMain)),0)</f>
        <v>0</v>
      </c>
    </row>
  </sheetData>
  <sheetProtection algorithmName="SHA-512" hashValue="fVsduqpXMUdMYn0hZ9allkg3dn2hBp2IWiHnpbpKDYNNtVZf7aVvQW7GONGNV3UwwaHWuqhk8izBDXbOpUWnRg==" saltValue="W60efk9nlF1ZJwFB+NO6Rw==" spinCount="100000" sheet="1" objects="1" formatCells="0" formatColumns="0" formatRows="0" insertColumns="0" insertRows="0" deleteColumns="0" deleteRows="0" autoFilter="0"/>
  <mergeCells count="4">
    <mergeCell ref="J4:T4"/>
    <mergeCell ref="I3:T3"/>
    <mergeCell ref="I28:T33"/>
    <mergeCell ref="J5:O5"/>
  </mergeCells>
  <dataValidations count="1">
    <dataValidation type="list" allowBlank="1" showInputMessage="1" showErrorMessage="1" sqref="J5" xr:uid="{01485834-AF90-49E9-A49A-E053C4C4D1E7}">
      <formula1>$B$3:$F$3</formula1>
    </dataValidation>
  </dataValidations>
  <pageMargins left="0.25" right="0.25" top="0.75" bottom="0.75" header="0.3" footer="0.3"/>
  <pageSetup scale="69" fitToHeight="0" orientation="landscape" r:id="rId1"/>
  <headerFooter>
    <oddHeader>&amp;L&amp;"Calibri,Regular"Team Fundamentals - Process Measures&amp;R&amp;G</oddHeader>
  </headerFooter>
  <rowBreaks count="1" manualBreakCount="1">
    <brk id="34" max="19" man="1"/>
  </rowBreaks>
  <drawing r:id="rId2"/>
  <legacyDrawing r:id="rId3"/>
  <legacyDrawingHF r:id="rId4"/>
  <tableParts count="1">
    <tablePart r:id="rId5"/>
  </tableParts>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D93A6FD-0C9C-40A5-A465-711275D53382}">
  <sheetPr>
    <tabColor rgb="FF00919B"/>
    <pageSetUpPr fitToPage="1"/>
  </sheetPr>
  <dimension ref="A1:W134"/>
  <sheetViews>
    <sheetView showGridLines="0" zoomScaleNormal="100" zoomScaleSheetLayoutView="100" workbookViewId="0">
      <pane ySplit="1" topLeftCell="A2" activePane="bottomLeft" state="frozen"/>
      <selection activeCell="G11" sqref="G11"/>
      <selection pane="bottomLeft" activeCell="V35" sqref="V35"/>
    </sheetView>
  </sheetViews>
  <sheetFormatPr defaultRowHeight="15" x14ac:dyDescent="0.25"/>
  <cols>
    <col min="1" max="1" width="13.7109375" style="13" customWidth="1"/>
    <col min="2" max="5" width="13.7109375" style="21" customWidth="1"/>
    <col min="6" max="6" width="10.7109375" style="21" customWidth="1"/>
    <col min="7" max="7" width="9.7109375" style="21" customWidth="1"/>
    <col min="8" max="8" width="2.7109375" style="6" customWidth="1"/>
    <col min="9" max="20" width="8.85546875" style="6" customWidth="1"/>
    <col min="21" max="16384" width="9.140625" style="6"/>
  </cols>
  <sheetData>
    <row r="1" spans="1:23" s="44" customFormat="1" ht="23.25" x14ac:dyDescent="0.35">
      <c r="A1" s="43" t="s">
        <v>160</v>
      </c>
    </row>
    <row r="2" spans="1:23" s="76" customFormat="1" x14ac:dyDescent="0.25">
      <c r="A2" s="11" t="s">
        <v>15</v>
      </c>
      <c r="B2" s="12" t="s">
        <v>208</v>
      </c>
      <c r="C2" s="12"/>
      <c r="D2" s="12"/>
      <c r="E2" s="12"/>
      <c r="F2" s="12" t="s">
        <v>64</v>
      </c>
      <c r="G2" s="12" t="s">
        <v>62</v>
      </c>
    </row>
    <row r="3" spans="1:23" ht="45" x14ac:dyDescent="0.25">
      <c r="A3" s="107" t="s">
        <v>0</v>
      </c>
      <c r="B3" s="112" t="s">
        <v>71</v>
      </c>
      <c r="C3" s="112" t="s">
        <v>115</v>
      </c>
      <c r="D3" s="113" t="s">
        <v>76</v>
      </c>
      <c r="E3" s="113" t="s">
        <v>77</v>
      </c>
      <c r="F3" s="109" t="s">
        <v>202</v>
      </c>
      <c r="G3" s="110" t="s">
        <v>18</v>
      </c>
      <c r="I3" s="144" t="s">
        <v>197</v>
      </c>
      <c r="J3" s="144"/>
      <c r="K3" s="144"/>
      <c r="L3" s="144"/>
      <c r="M3" s="144"/>
      <c r="N3" s="144"/>
      <c r="O3" s="144"/>
      <c r="P3" s="144"/>
      <c r="Q3" s="144"/>
      <c r="R3" s="144"/>
      <c r="S3" s="144"/>
      <c r="T3" s="144"/>
    </row>
    <row r="4" spans="1:23" x14ac:dyDescent="0.25">
      <c r="A4" s="15">
        <v>44958</v>
      </c>
      <c r="B4" s="18"/>
      <c r="C4" s="18"/>
      <c r="D4" s="18"/>
      <c r="E4" s="18"/>
      <c r="F4" s="17" t="e">
        <f>IFERROR(IF(COUNTA(Tbl_CE[[#This Row],[Whiteboard Use]:[Learning Opportunity Tool]])=0,NA(),SUM(Tbl_CE[[#This Row],[Whiteboard Use]:[Learning Opportunity Tool]])),NA())</f>
        <v>#N/A</v>
      </c>
      <c r="G4" s="17" cm="1">
        <f t="array" aca="1" ref="G4" ca="1">IFERROR(MEDIAN(IF(ISNUMBER(CE_YMain),CE_YMain)),0)</f>
        <v>0</v>
      </c>
      <c r="H4" s="23">
        <f>IFERROR(MATCH($J$5,$B$3:$F$3,0),"")</f>
        <v>1</v>
      </c>
      <c r="I4" s="60" t="s">
        <v>19</v>
      </c>
      <c r="J4" s="146" t="s">
        <v>2</v>
      </c>
      <c r="K4" s="143"/>
      <c r="L4" s="143"/>
      <c r="M4" s="143"/>
      <c r="N4" s="143"/>
      <c r="O4" s="143"/>
      <c r="P4" s="143"/>
      <c r="Q4" s="143"/>
      <c r="R4" s="143"/>
      <c r="S4" s="143"/>
      <c r="T4" s="143"/>
    </row>
    <row r="5" spans="1:23" x14ac:dyDescent="0.25">
      <c r="A5" s="15"/>
      <c r="B5" s="18"/>
      <c r="C5" s="18"/>
      <c r="D5" s="18"/>
      <c r="E5" s="18"/>
      <c r="F5" s="17" t="e">
        <f>IFERROR(IF(COUNTA(Tbl_CE[[#This Row],[Whiteboard Use]:[Learning Opportunity Tool]])=0,NA(),SUM(Tbl_CE[[#This Row],[Whiteboard Use]:[Learning Opportunity Tool]])),NA())</f>
        <v>#N/A</v>
      </c>
      <c r="G5" s="17" cm="1">
        <f t="array" aca="1" ref="G5" ca="1">IFERROR(MEDIAN(IF(ISNUMBER(CE_YMain),CE_YMain)),0)</f>
        <v>0</v>
      </c>
      <c r="I5" s="14" t="s">
        <v>168</v>
      </c>
      <c r="J5" s="145" t="s">
        <v>71</v>
      </c>
      <c r="K5" s="145"/>
      <c r="L5" s="145"/>
      <c r="M5" s="145"/>
      <c r="N5" s="145"/>
      <c r="O5" s="145"/>
      <c r="P5" s="59" t="s">
        <v>169</v>
      </c>
    </row>
    <row r="6" spans="1:23" x14ac:dyDescent="0.25">
      <c r="A6" s="15"/>
      <c r="B6" s="18"/>
      <c r="C6" s="18"/>
      <c r="D6" s="18"/>
      <c r="E6" s="18"/>
      <c r="F6" s="17" t="e">
        <f>IFERROR(IF(COUNTA(Tbl_CE[[#This Row],[Whiteboard Use]:[Learning Opportunity Tool]])=0,NA(),SUM(Tbl_CE[[#This Row],[Whiteboard Use]:[Learning Opportunity Tool]])),NA())</f>
        <v>#N/A</v>
      </c>
      <c r="G6" s="17" cm="1">
        <f t="array" aca="1" ref="G6" ca="1">IFERROR(MEDIAN(IF(ISNUMBER(CE_YMain),CE_YMain)),0)</f>
        <v>0</v>
      </c>
    </row>
    <row r="7" spans="1:23" x14ac:dyDescent="0.25">
      <c r="A7" s="15"/>
      <c r="B7" s="18"/>
      <c r="C7" s="18"/>
      <c r="D7" s="18"/>
      <c r="E7" s="18"/>
      <c r="F7" s="17" t="e">
        <f>IFERROR(IF(COUNTA(Tbl_CE[[#This Row],[Whiteboard Use]:[Learning Opportunity Tool]])=0,NA(),SUM(Tbl_CE[[#This Row],[Whiteboard Use]:[Learning Opportunity Tool]])),NA())</f>
        <v>#N/A</v>
      </c>
      <c r="G7" s="17" cm="1">
        <f t="array" aca="1" ref="G7" ca="1">IFERROR(MEDIAN(IF(ISNUMBER(CE_YMain),CE_YMain)),0)</f>
        <v>0</v>
      </c>
    </row>
    <row r="8" spans="1:23" x14ac:dyDescent="0.25">
      <c r="A8" s="15"/>
      <c r="B8" s="18"/>
      <c r="C8" s="18"/>
      <c r="D8" s="18"/>
      <c r="E8" s="18"/>
      <c r="F8" s="17" t="e">
        <f>IFERROR(IF(COUNTA(Tbl_CE[[#This Row],[Whiteboard Use]:[Learning Opportunity Tool]])=0,NA(),SUM(Tbl_CE[[#This Row],[Whiteboard Use]:[Learning Opportunity Tool]])),NA())</f>
        <v>#N/A</v>
      </c>
      <c r="G8" s="17" cm="1">
        <f t="array" aca="1" ref="G8" ca="1">IFERROR(MEDIAN(IF(ISNUMBER(CE_YMain),CE_YMain)),0)</f>
        <v>0</v>
      </c>
    </row>
    <row r="9" spans="1:23" x14ac:dyDescent="0.25">
      <c r="A9" s="15"/>
      <c r="B9" s="18"/>
      <c r="C9" s="18"/>
      <c r="D9" s="18"/>
      <c r="E9" s="18"/>
      <c r="F9" s="17" t="e">
        <f>IFERROR(IF(COUNTA(Tbl_CE[[#This Row],[Whiteboard Use]:[Learning Opportunity Tool]])=0,NA(),SUM(Tbl_CE[[#This Row],[Whiteboard Use]:[Learning Opportunity Tool]])),NA())</f>
        <v>#N/A</v>
      </c>
      <c r="G9" s="17" cm="1">
        <f t="array" aca="1" ref="G9" ca="1">IFERROR(MEDIAN(IF(ISNUMBER(CE_YMain),CE_YMain)),0)</f>
        <v>0</v>
      </c>
    </row>
    <row r="10" spans="1:23" x14ac:dyDescent="0.25">
      <c r="A10" s="15"/>
      <c r="B10" s="18"/>
      <c r="C10" s="18"/>
      <c r="D10" s="18"/>
      <c r="E10" s="18"/>
      <c r="F10" s="17" t="e">
        <f>IFERROR(IF(COUNTA(Tbl_CE[[#This Row],[Whiteboard Use]:[Learning Opportunity Tool]])=0,NA(),SUM(Tbl_CE[[#This Row],[Whiteboard Use]:[Learning Opportunity Tool]])),NA())</f>
        <v>#N/A</v>
      </c>
      <c r="G10" s="17" cm="1">
        <f t="array" aca="1" ref="G10" ca="1">IFERROR(MEDIAN(IF(ISNUMBER(CE_YMain),CE_YMain)),0)</f>
        <v>0</v>
      </c>
      <c r="W10" s="58"/>
    </row>
    <row r="11" spans="1:23" x14ac:dyDescent="0.25">
      <c r="A11" s="15"/>
      <c r="B11" s="18"/>
      <c r="C11" s="18"/>
      <c r="D11" s="18"/>
      <c r="E11" s="18"/>
      <c r="F11" s="17" t="e">
        <f>IFERROR(IF(COUNTA(Tbl_CE[[#This Row],[Whiteboard Use]:[Learning Opportunity Tool]])=0,NA(),SUM(Tbl_CE[[#This Row],[Whiteboard Use]:[Learning Opportunity Tool]])),NA())</f>
        <v>#N/A</v>
      </c>
      <c r="G11" s="17" cm="1">
        <f t="array" aca="1" ref="G11" ca="1">IFERROR(MEDIAN(IF(ISNUMBER(CE_YMain),CE_YMain)),0)</f>
        <v>0</v>
      </c>
    </row>
    <row r="12" spans="1:23" x14ac:dyDescent="0.25">
      <c r="A12" s="15"/>
      <c r="B12" s="18"/>
      <c r="C12" s="18"/>
      <c r="D12" s="18"/>
      <c r="E12" s="18"/>
      <c r="F12" s="17" t="e">
        <f>IFERROR(IF(COUNTA(Tbl_CE[[#This Row],[Whiteboard Use]:[Learning Opportunity Tool]])=0,NA(),SUM(Tbl_CE[[#This Row],[Whiteboard Use]:[Learning Opportunity Tool]])),NA())</f>
        <v>#N/A</v>
      </c>
      <c r="G12" s="17" cm="1">
        <f t="array" aca="1" ref="G12" ca="1">IFERROR(MEDIAN(IF(ISNUMBER(CE_YMain),CE_YMain)),0)</f>
        <v>0</v>
      </c>
    </row>
    <row r="13" spans="1:23" x14ac:dyDescent="0.25">
      <c r="A13" s="15"/>
      <c r="B13" s="18"/>
      <c r="C13" s="18"/>
      <c r="D13" s="18"/>
      <c r="E13" s="18"/>
      <c r="F13" s="17" t="e">
        <f>IFERROR(IF(COUNTA(Tbl_CE[[#This Row],[Whiteboard Use]:[Learning Opportunity Tool]])=0,NA(),SUM(Tbl_CE[[#This Row],[Whiteboard Use]:[Learning Opportunity Tool]])),NA())</f>
        <v>#N/A</v>
      </c>
      <c r="G13" s="17" cm="1">
        <f t="array" aca="1" ref="G13" ca="1">IFERROR(MEDIAN(IF(ISNUMBER(CE_YMain),CE_YMain)),0)</f>
        <v>0</v>
      </c>
    </row>
    <row r="14" spans="1:23" x14ac:dyDescent="0.25">
      <c r="A14" s="15"/>
      <c r="B14" s="18"/>
      <c r="C14" s="18"/>
      <c r="D14" s="18"/>
      <c r="E14" s="18"/>
      <c r="F14" s="17" t="e">
        <f>IFERROR(IF(COUNTA(Tbl_CE[[#This Row],[Whiteboard Use]:[Learning Opportunity Tool]])=0,NA(),SUM(Tbl_CE[[#This Row],[Whiteboard Use]:[Learning Opportunity Tool]])),NA())</f>
        <v>#N/A</v>
      </c>
      <c r="G14" s="17" cm="1">
        <f t="array" aca="1" ref="G14" ca="1">IFERROR(MEDIAN(IF(ISNUMBER(CE_YMain),CE_YMain)),0)</f>
        <v>0</v>
      </c>
    </row>
    <row r="15" spans="1:23" x14ac:dyDescent="0.25">
      <c r="A15" s="15"/>
      <c r="B15" s="18"/>
      <c r="C15" s="18"/>
      <c r="D15" s="18"/>
      <c r="E15" s="18"/>
      <c r="F15" s="17" t="e">
        <f>IFERROR(IF(COUNTA(Tbl_CE[[#This Row],[Whiteboard Use]:[Learning Opportunity Tool]])=0,NA(),SUM(Tbl_CE[[#This Row],[Whiteboard Use]:[Learning Opportunity Tool]])),NA())</f>
        <v>#N/A</v>
      </c>
      <c r="G15" s="17" cm="1">
        <f t="array" aca="1" ref="G15" ca="1">IFERROR(MEDIAN(IF(ISNUMBER(CE_YMain),CE_YMain)),0)</f>
        <v>0</v>
      </c>
    </row>
    <row r="16" spans="1:23" x14ac:dyDescent="0.25">
      <c r="A16" s="15"/>
      <c r="B16" s="18"/>
      <c r="C16" s="18"/>
      <c r="D16" s="18"/>
      <c r="E16" s="18"/>
      <c r="F16" s="17" t="e">
        <f>IFERROR(IF(COUNTA(Tbl_CE[[#This Row],[Whiteboard Use]:[Learning Opportunity Tool]])=0,NA(),SUM(Tbl_CE[[#This Row],[Whiteboard Use]:[Learning Opportunity Tool]])),NA())</f>
        <v>#N/A</v>
      </c>
      <c r="G16" s="17" cm="1">
        <f t="array" aca="1" ref="G16" ca="1">IFERROR(MEDIAN(IF(ISNUMBER(CE_YMain),CE_YMain)),0)</f>
        <v>0</v>
      </c>
    </row>
    <row r="17" spans="1:20" x14ac:dyDescent="0.25">
      <c r="A17" s="15"/>
      <c r="B17" s="18"/>
      <c r="C17" s="18"/>
      <c r="D17" s="18"/>
      <c r="E17" s="18"/>
      <c r="F17" s="17" t="e">
        <f>IFERROR(IF(COUNTA(Tbl_CE[[#This Row],[Whiteboard Use]:[Learning Opportunity Tool]])=0,NA(),SUM(Tbl_CE[[#This Row],[Whiteboard Use]:[Learning Opportunity Tool]])),NA())</f>
        <v>#N/A</v>
      </c>
      <c r="G17" s="17" cm="1">
        <f t="array" aca="1" ref="G17" ca="1">IFERROR(MEDIAN(IF(ISNUMBER(CE_YMain),CE_YMain)),0)</f>
        <v>0</v>
      </c>
    </row>
    <row r="18" spans="1:20" x14ac:dyDescent="0.25">
      <c r="A18" s="15"/>
      <c r="B18" s="18"/>
      <c r="C18" s="18"/>
      <c r="D18" s="18"/>
      <c r="E18" s="18"/>
      <c r="F18" s="17" t="e">
        <f>IFERROR(IF(COUNTA(Tbl_CE[[#This Row],[Whiteboard Use]:[Learning Opportunity Tool]])=0,NA(),SUM(Tbl_CE[[#This Row],[Whiteboard Use]:[Learning Opportunity Tool]])),NA())</f>
        <v>#N/A</v>
      </c>
      <c r="G18" s="17" cm="1">
        <f t="array" aca="1" ref="G18" ca="1">IFERROR(MEDIAN(IF(ISNUMBER(CE_YMain),CE_YMain)),0)</f>
        <v>0</v>
      </c>
    </row>
    <row r="19" spans="1:20" x14ac:dyDescent="0.25">
      <c r="A19" s="15"/>
      <c r="B19" s="18"/>
      <c r="C19" s="18"/>
      <c r="D19" s="18"/>
      <c r="E19" s="18"/>
      <c r="F19" s="17" t="e">
        <f>IFERROR(IF(COUNTA(Tbl_CE[[#This Row],[Whiteboard Use]:[Learning Opportunity Tool]])=0,NA(),SUM(Tbl_CE[[#This Row],[Whiteboard Use]:[Learning Opportunity Tool]])),NA())</f>
        <v>#N/A</v>
      </c>
      <c r="G19" s="17" cm="1">
        <f t="array" aca="1" ref="G19" ca="1">IFERROR(MEDIAN(IF(ISNUMBER(CE_YMain),CE_YMain)),0)</f>
        <v>0</v>
      </c>
    </row>
    <row r="20" spans="1:20" x14ac:dyDescent="0.25">
      <c r="A20" s="15"/>
      <c r="B20" s="18"/>
      <c r="C20" s="18"/>
      <c r="D20" s="18"/>
      <c r="E20" s="18"/>
      <c r="F20" s="17" t="e">
        <f>IFERROR(IF(COUNTA(Tbl_CE[[#This Row],[Whiteboard Use]:[Learning Opportunity Tool]])=0,NA(),SUM(Tbl_CE[[#This Row],[Whiteboard Use]:[Learning Opportunity Tool]])),NA())</f>
        <v>#N/A</v>
      </c>
      <c r="G20" s="17" cm="1">
        <f t="array" aca="1" ref="G20" ca="1">IFERROR(MEDIAN(IF(ISNUMBER(CE_YMain),CE_YMain)),0)</f>
        <v>0</v>
      </c>
    </row>
    <row r="21" spans="1:20" x14ac:dyDescent="0.25">
      <c r="A21" s="15"/>
      <c r="B21" s="18"/>
      <c r="C21" s="18"/>
      <c r="D21" s="18"/>
      <c r="E21" s="18"/>
      <c r="F21" s="17" t="e">
        <f>IFERROR(IF(COUNTA(Tbl_CE[[#This Row],[Whiteboard Use]:[Learning Opportunity Tool]])=0,NA(),SUM(Tbl_CE[[#This Row],[Whiteboard Use]:[Learning Opportunity Tool]])),NA())</f>
        <v>#N/A</v>
      </c>
      <c r="G21" s="17" cm="1">
        <f t="array" aca="1" ref="G21" ca="1">IFERROR(MEDIAN(IF(ISNUMBER(CE_YMain),CE_YMain)),0)</f>
        <v>0</v>
      </c>
    </row>
    <row r="22" spans="1:20" x14ac:dyDescent="0.25">
      <c r="A22" s="15"/>
      <c r="B22" s="18"/>
      <c r="C22" s="18"/>
      <c r="D22" s="18"/>
      <c r="E22" s="18"/>
      <c r="F22" s="17" t="e">
        <f>IFERROR(IF(COUNTA(Tbl_CE[[#This Row],[Whiteboard Use]:[Learning Opportunity Tool]])=0,NA(),SUM(Tbl_CE[[#This Row],[Whiteboard Use]:[Learning Opportunity Tool]])),NA())</f>
        <v>#N/A</v>
      </c>
      <c r="G22" s="17" cm="1">
        <f t="array" aca="1" ref="G22" ca="1">IFERROR(MEDIAN(IF(ISNUMBER(CE_YMain),CE_YMain)),0)</f>
        <v>0</v>
      </c>
    </row>
    <row r="23" spans="1:20" x14ac:dyDescent="0.25">
      <c r="A23" s="15"/>
      <c r="B23" s="18"/>
      <c r="C23" s="18"/>
      <c r="D23" s="18"/>
      <c r="E23" s="18"/>
      <c r="F23" s="17" t="e">
        <f>IFERROR(IF(COUNTA(Tbl_CE[[#This Row],[Whiteboard Use]:[Learning Opportunity Tool]])=0,NA(),SUM(Tbl_CE[[#This Row],[Whiteboard Use]:[Learning Opportunity Tool]])),NA())</f>
        <v>#N/A</v>
      </c>
      <c r="G23" s="17" cm="1">
        <f t="array" aca="1" ref="G23" ca="1">IFERROR(MEDIAN(IF(ISNUMBER(CE_YMain),CE_YMain)),0)</f>
        <v>0</v>
      </c>
    </row>
    <row r="24" spans="1:20" x14ac:dyDescent="0.25">
      <c r="A24" s="15"/>
      <c r="B24" s="18"/>
      <c r="C24" s="18"/>
      <c r="D24" s="18"/>
      <c r="E24" s="18"/>
      <c r="F24" s="17" t="e">
        <f>IFERROR(IF(COUNTA(Tbl_CE[[#This Row],[Whiteboard Use]:[Learning Opportunity Tool]])=0,NA(),SUM(Tbl_CE[[#This Row],[Whiteboard Use]:[Learning Opportunity Tool]])),NA())</f>
        <v>#N/A</v>
      </c>
      <c r="G24" s="17" cm="1">
        <f t="array" aca="1" ref="G24" ca="1">IFERROR(MEDIAN(IF(ISNUMBER(CE_YMain),CE_YMain)),0)</f>
        <v>0</v>
      </c>
    </row>
    <row r="25" spans="1:20" x14ac:dyDescent="0.25">
      <c r="A25" s="15"/>
      <c r="B25" s="18"/>
      <c r="C25" s="18"/>
      <c r="D25" s="18"/>
      <c r="E25" s="18"/>
      <c r="F25" s="17" t="e">
        <f>IFERROR(IF(COUNTA(Tbl_CE[[#This Row],[Whiteboard Use]:[Learning Opportunity Tool]])=0,NA(),SUM(Tbl_CE[[#This Row],[Whiteboard Use]:[Learning Opportunity Tool]])),NA())</f>
        <v>#N/A</v>
      </c>
      <c r="G25" s="17" cm="1">
        <f t="array" aca="1" ref="G25" ca="1">IFERROR(MEDIAN(IF(ISNUMBER(CE_YMain),CE_YMain)),0)</f>
        <v>0</v>
      </c>
    </row>
    <row r="26" spans="1:20" x14ac:dyDescent="0.25">
      <c r="A26" s="15"/>
      <c r="B26" s="18"/>
      <c r="C26" s="18"/>
      <c r="D26" s="18"/>
      <c r="E26" s="18"/>
      <c r="F26" s="17" t="e">
        <f>IFERROR(IF(COUNTA(Tbl_CE[[#This Row],[Whiteboard Use]:[Learning Opportunity Tool]])=0,NA(),SUM(Tbl_CE[[#This Row],[Whiteboard Use]:[Learning Opportunity Tool]])),NA())</f>
        <v>#N/A</v>
      </c>
      <c r="G26" s="17" cm="1">
        <f t="array" aca="1" ref="G26" ca="1">IFERROR(MEDIAN(IF(ISNUMBER(CE_YMain),CE_YMain)),0)</f>
        <v>0</v>
      </c>
      <c r="I26" s="71"/>
      <c r="J26" s="18"/>
      <c r="K26" s="18"/>
      <c r="L26" s="18"/>
      <c r="M26" s="18"/>
      <c r="N26" s="18"/>
      <c r="O26" s="18"/>
      <c r="P26" s="18"/>
      <c r="Q26" s="18"/>
      <c r="R26" s="18"/>
      <c r="S26" s="18"/>
      <c r="T26" s="18"/>
    </row>
    <row r="27" spans="1:20" x14ac:dyDescent="0.25">
      <c r="A27" s="15"/>
      <c r="B27" s="18"/>
      <c r="C27" s="18"/>
      <c r="D27" s="18"/>
      <c r="E27" s="18"/>
      <c r="F27" s="17" t="e">
        <f>IFERROR(IF(COUNTA(Tbl_CE[[#This Row],[Whiteboard Use]:[Learning Opportunity Tool]])=0,NA(),SUM(Tbl_CE[[#This Row],[Whiteboard Use]:[Learning Opportunity Tool]])),NA())</f>
        <v>#N/A</v>
      </c>
      <c r="G27" s="17" cm="1">
        <f t="array" aca="1" ref="G27" ca="1">IFERROR(MEDIAN(IF(ISNUMBER(CE_YMain),CE_YMain)),0)</f>
        <v>0</v>
      </c>
      <c r="I27" s="19" t="s">
        <v>3</v>
      </c>
      <c r="J27" s="20"/>
      <c r="K27" s="20"/>
      <c r="L27" s="20"/>
      <c r="M27" s="20"/>
      <c r="N27" s="20"/>
      <c r="O27" s="20"/>
      <c r="P27" s="20"/>
      <c r="Q27" s="20"/>
      <c r="R27" s="20"/>
      <c r="S27" s="20"/>
      <c r="T27" s="20"/>
    </row>
    <row r="28" spans="1:20" x14ac:dyDescent="0.25">
      <c r="A28" s="15"/>
      <c r="B28" s="18"/>
      <c r="C28" s="18"/>
      <c r="D28" s="18"/>
      <c r="E28" s="18"/>
      <c r="F28" s="17" t="e">
        <f>IFERROR(IF(COUNTA(Tbl_CE[[#This Row],[Whiteboard Use]:[Learning Opportunity Tool]])=0,NA(),SUM(Tbl_CE[[#This Row],[Whiteboard Use]:[Learning Opportunity Tool]])),NA())</f>
        <v>#N/A</v>
      </c>
      <c r="G28" s="17" cm="1">
        <f t="array" aca="1" ref="G28" ca="1">IFERROR(MEDIAN(IF(ISNUMBER(CE_YMain),CE_YMain)),0)</f>
        <v>0</v>
      </c>
      <c r="I28" s="131"/>
      <c r="J28" s="132"/>
      <c r="K28" s="132"/>
      <c r="L28" s="132"/>
      <c r="M28" s="132"/>
      <c r="N28" s="132"/>
      <c r="O28" s="132"/>
      <c r="P28" s="132"/>
      <c r="Q28" s="132"/>
      <c r="R28" s="132"/>
      <c r="S28" s="132"/>
      <c r="T28" s="133"/>
    </row>
    <row r="29" spans="1:20" x14ac:dyDescent="0.25">
      <c r="A29" s="15"/>
      <c r="B29" s="18"/>
      <c r="C29" s="18"/>
      <c r="D29" s="18"/>
      <c r="E29" s="18"/>
      <c r="F29" s="17" t="e">
        <f>IFERROR(IF(COUNTA(Tbl_CE[[#This Row],[Whiteboard Use]:[Learning Opportunity Tool]])=0,NA(),SUM(Tbl_CE[[#This Row],[Whiteboard Use]:[Learning Opportunity Tool]])),NA())</f>
        <v>#N/A</v>
      </c>
      <c r="G29" s="17" cm="1">
        <f t="array" aca="1" ref="G29" ca="1">IFERROR(MEDIAN(IF(ISNUMBER(CE_YMain),CE_YMain)),0)</f>
        <v>0</v>
      </c>
      <c r="I29" s="134"/>
      <c r="J29" s="135"/>
      <c r="K29" s="135"/>
      <c r="L29" s="135"/>
      <c r="M29" s="135"/>
      <c r="N29" s="135"/>
      <c r="O29" s="135"/>
      <c r="P29" s="135"/>
      <c r="Q29" s="135"/>
      <c r="R29" s="135"/>
      <c r="S29" s="135"/>
      <c r="T29" s="136"/>
    </row>
    <row r="30" spans="1:20" x14ac:dyDescent="0.25">
      <c r="A30" s="15"/>
      <c r="B30" s="18"/>
      <c r="C30" s="18"/>
      <c r="D30" s="18"/>
      <c r="E30" s="18"/>
      <c r="F30" s="17" t="e">
        <f>IFERROR(IF(COUNTA(Tbl_CE[[#This Row],[Whiteboard Use]:[Learning Opportunity Tool]])=0,NA(),SUM(Tbl_CE[[#This Row],[Whiteboard Use]:[Learning Opportunity Tool]])),NA())</f>
        <v>#N/A</v>
      </c>
      <c r="G30" s="17" cm="1">
        <f t="array" aca="1" ref="G30" ca="1">IFERROR(MEDIAN(IF(ISNUMBER(CE_YMain),CE_YMain)),0)</f>
        <v>0</v>
      </c>
      <c r="I30" s="134"/>
      <c r="J30" s="135"/>
      <c r="K30" s="135"/>
      <c r="L30" s="135"/>
      <c r="M30" s="135"/>
      <c r="N30" s="135"/>
      <c r="O30" s="135"/>
      <c r="P30" s="135"/>
      <c r="Q30" s="135"/>
      <c r="R30" s="135"/>
      <c r="S30" s="135"/>
      <c r="T30" s="136"/>
    </row>
    <row r="31" spans="1:20" x14ac:dyDescent="0.25">
      <c r="A31" s="15"/>
      <c r="B31" s="18"/>
      <c r="C31" s="18"/>
      <c r="D31" s="18"/>
      <c r="E31" s="18"/>
      <c r="F31" s="17" t="e">
        <f>IFERROR(IF(COUNTA(Tbl_CE[[#This Row],[Whiteboard Use]:[Learning Opportunity Tool]])=0,NA(),SUM(Tbl_CE[[#This Row],[Whiteboard Use]:[Learning Opportunity Tool]])),NA())</f>
        <v>#N/A</v>
      </c>
      <c r="G31" s="17" cm="1">
        <f t="array" aca="1" ref="G31" ca="1">IFERROR(MEDIAN(IF(ISNUMBER(CE_YMain),CE_YMain)),0)</f>
        <v>0</v>
      </c>
      <c r="I31" s="134"/>
      <c r="J31" s="135"/>
      <c r="K31" s="135"/>
      <c r="L31" s="135"/>
      <c r="M31" s="135"/>
      <c r="N31" s="135"/>
      <c r="O31" s="135"/>
      <c r="P31" s="135"/>
      <c r="Q31" s="135"/>
      <c r="R31" s="135"/>
      <c r="S31" s="135"/>
      <c r="T31" s="136"/>
    </row>
    <row r="32" spans="1:20" x14ac:dyDescent="0.25">
      <c r="A32" s="15"/>
      <c r="B32" s="18"/>
      <c r="C32" s="18"/>
      <c r="D32" s="18"/>
      <c r="E32" s="18"/>
      <c r="F32" s="17" t="e">
        <f>IFERROR(IF(COUNTA(Tbl_CE[[#This Row],[Whiteboard Use]:[Learning Opportunity Tool]])=0,NA(),SUM(Tbl_CE[[#This Row],[Whiteboard Use]:[Learning Opportunity Tool]])),NA())</f>
        <v>#N/A</v>
      </c>
      <c r="G32" s="17" cm="1">
        <f t="array" aca="1" ref="G32" ca="1">IFERROR(MEDIAN(IF(ISNUMBER(CE_YMain),CE_YMain)),0)</f>
        <v>0</v>
      </c>
      <c r="I32" s="134"/>
      <c r="J32" s="135"/>
      <c r="K32" s="135"/>
      <c r="L32" s="135"/>
      <c r="M32" s="135"/>
      <c r="N32" s="135"/>
      <c r="O32" s="135"/>
      <c r="P32" s="135"/>
      <c r="Q32" s="135"/>
      <c r="R32" s="135"/>
      <c r="S32" s="135"/>
      <c r="T32" s="136"/>
    </row>
    <row r="33" spans="1:20" x14ac:dyDescent="0.25">
      <c r="A33" s="15"/>
      <c r="B33" s="18"/>
      <c r="C33" s="18"/>
      <c r="D33" s="18"/>
      <c r="E33" s="18"/>
      <c r="F33" s="17" t="e">
        <f>IFERROR(IF(COUNTA(Tbl_CE[[#This Row],[Whiteboard Use]:[Learning Opportunity Tool]])=0,NA(),SUM(Tbl_CE[[#This Row],[Whiteboard Use]:[Learning Opportunity Tool]])),NA())</f>
        <v>#N/A</v>
      </c>
      <c r="G33" s="17" cm="1">
        <f t="array" aca="1" ref="G33" ca="1">IFERROR(MEDIAN(IF(ISNUMBER(CE_YMain),CE_YMain)),0)</f>
        <v>0</v>
      </c>
      <c r="I33" s="137"/>
      <c r="J33" s="138"/>
      <c r="K33" s="138"/>
      <c r="L33" s="138"/>
      <c r="M33" s="138"/>
      <c r="N33" s="138"/>
      <c r="O33" s="138"/>
      <c r="P33" s="138"/>
      <c r="Q33" s="138"/>
      <c r="R33" s="138"/>
      <c r="S33" s="138"/>
      <c r="T33" s="139"/>
    </row>
    <row r="34" spans="1:20" x14ac:dyDescent="0.25">
      <c r="A34" s="15"/>
      <c r="B34" s="18"/>
      <c r="C34" s="18"/>
      <c r="D34" s="18"/>
      <c r="E34" s="18"/>
      <c r="F34" s="17" t="e">
        <f>IFERROR(IF(COUNTA(Tbl_CE[[#This Row],[Whiteboard Use]:[Learning Opportunity Tool]])=0,NA(),SUM(Tbl_CE[[#This Row],[Whiteboard Use]:[Learning Opportunity Tool]])),NA())</f>
        <v>#N/A</v>
      </c>
      <c r="G34" s="17" cm="1">
        <f t="array" aca="1" ref="G34" ca="1">IFERROR(MEDIAN(IF(ISNUMBER(CE_YMain),CE_YMain)),0)</f>
        <v>0</v>
      </c>
    </row>
    <row r="35" spans="1:20" x14ac:dyDescent="0.25">
      <c r="A35" s="15"/>
      <c r="B35" s="18"/>
      <c r="C35" s="18"/>
      <c r="D35" s="18"/>
      <c r="E35" s="18"/>
      <c r="F35" s="17" t="e">
        <f>IFERROR(IF(COUNTA(Tbl_CE[[#This Row],[Whiteboard Use]:[Learning Opportunity Tool]])=0,NA(),SUM(Tbl_CE[[#This Row],[Whiteboard Use]:[Learning Opportunity Tool]])),NA())</f>
        <v>#N/A</v>
      </c>
      <c r="G35" s="17" cm="1">
        <f t="array" aca="1" ref="G35" ca="1">IFERROR(MEDIAN(IF(ISNUMBER(CE_YMain),CE_YMain)),0)</f>
        <v>0</v>
      </c>
      <c r="I35" s="74" t="s">
        <v>191</v>
      </c>
      <c r="J35" s="75"/>
      <c r="K35" s="75"/>
      <c r="L35" s="75"/>
      <c r="M35" s="75"/>
      <c r="N35" s="75"/>
      <c r="O35" s="75"/>
      <c r="P35" s="75"/>
      <c r="Q35" s="75"/>
      <c r="R35" s="75"/>
      <c r="S35" s="75"/>
      <c r="T35" s="75"/>
    </row>
    <row r="36" spans="1:20" x14ac:dyDescent="0.25">
      <c r="A36" s="15"/>
      <c r="B36" s="18"/>
      <c r="C36" s="18"/>
      <c r="D36" s="18"/>
      <c r="E36" s="18"/>
      <c r="F36" s="17" t="e">
        <f>IFERROR(IF(COUNTA(Tbl_CE[[#This Row],[Whiteboard Use]:[Learning Opportunity Tool]])=0,NA(),SUM(Tbl_CE[[#This Row],[Whiteboard Use]:[Learning Opportunity Tool]])),NA())</f>
        <v>#N/A</v>
      </c>
      <c r="G36" s="17" cm="1">
        <f t="array" aca="1" ref="G36" ca="1">IFERROR(MEDIAN(IF(ISNUMBER(CE_YMain),CE_YMain)),0)</f>
        <v>0</v>
      </c>
    </row>
    <row r="37" spans="1:20" x14ac:dyDescent="0.25">
      <c r="A37" s="15"/>
      <c r="B37" s="18"/>
      <c r="C37" s="18"/>
      <c r="D37" s="18"/>
      <c r="E37" s="18"/>
      <c r="F37" s="17" t="e">
        <f>IFERROR(IF(COUNTA(Tbl_CE[[#This Row],[Whiteboard Use]:[Learning Opportunity Tool]])=0,NA(),SUM(Tbl_CE[[#This Row],[Whiteboard Use]:[Learning Opportunity Tool]])),NA())</f>
        <v>#N/A</v>
      </c>
      <c r="G37" s="17" cm="1">
        <f t="array" aca="1" ref="G37" ca="1">IFERROR(MEDIAN(IF(ISNUMBER(CE_YMain),CE_YMain)),0)</f>
        <v>0</v>
      </c>
      <c r="I37" s="72"/>
      <c r="J37" s="72"/>
      <c r="K37" s="72"/>
      <c r="L37" s="72"/>
      <c r="M37" s="72"/>
      <c r="N37" s="72"/>
      <c r="O37" s="72"/>
      <c r="P37" s="72"/>
      <c r="Q37" s="72"/>
      <c r="R37" s="72"/>
      <c r="S37" s="72"/>
      <c r="T37" s="72"/>
    </row>
    <row r="38" spans="1:20" x14ac:dyDescent="0.25">
      <c r="A38" s="15"/>
      <c r="B38" s="18"/>
      <c r="C38" s="18"/>
      <c r="D38" s="18"/>
      <c r="E38" s="18"/>
      <c r="F38" s="17" t="e">
        <f>IFERROR(IF(COUNTA(Tbl_CE[[#This Row],[Whiteboard Use]:[Learning Opportunity Tool]])=0,NA(),SUM(Tbl_CE[[#This Row],[Whiteboard Use]:[Learning Opportunity Tool]])),NA())</f>
        <v>#N/A</v>
      </c>
      <c r="G38" s="17" cm="1">
        <f t="array" aca="1" ref="G38" ca="1">IFERROR(MEDIAN(IF(ISNUMBER(CE_YMain),CE_YMain)),0)</f>
        <v>0</v>
      </c>
      <c r="I38" s="72"/>
      <c r="J38" s="72"/>
      <c r="K38" s="72"/>
      <c r="L38" s="72"/>
      <c r="M38" s="72"/>
      <c r="N38" s="72"/>
      <c r="O38" s="72"/>
      <c r="P38" s="72"/>
      <c r="Q38" s="72"/>
      <c r="R38" s="72"/>
      <c r="S38" s="72"/>
      <c r="T38" s="72"/>
    </row>
    <row r="39" spans="1:20" x14ac:dyDescent="0.25">
      <c r="A39" s="15"/>
      <c r="B39" s="18"/>
      <c r="C39" s="18"/>
      <c r="D39" s="18"/>
      <c r="E39" s="18"/>
      <c r="F39" s="17" t="e">
        <f>IFERROR(IF(COUNTA(Tbl_CE[[#This Row],[Whiteboard Use]:[Learning Opportunity Tool]])=0,NA(),SUM(Tbl_CE[[#This Row],[Whiteboard Use]:[Learning Opportunity Tool]])),NA())</f>
        <v>#N/A</v>
      </c>
      <c r="G39" s="17" cm="1">
        <f t="array" aca="1" ref="G39" ca="1">IFERROR(MEDIAN(IF(ISNUMBER(CE_YMain),CE_YMain)),0)</f>
        <v>0</v>
      </c>
      <c r="I39" s="72"/>
      <c r="J39" s="72"/>
      <c r="K39" s="72"/>
      <c r="L39" s="72"/>
      <c r="M39" s="72"/>
      <c r="N39" s="72"/>
      <c r="O39" s="72"/>
      <c r="P39" s="72"/>
      <c r="Q39" s="72"/>
      <c r="R39" s="72"/>
      <c r="S39" s="72"/>
      <c r="T39" s="72"/>
    </row>
    <row r="40" spans="1:20" x14ac:dyDescent="0.25">
      <c r="A40" s="15"/>
      <c r="B40" s="18"/>
      <c r="C40" s="18"/>
      <c r="D40" s="18"/>
      <c r="E40" s="18"/>
      <c r="F40" s="17" t="e">
        <f>IFERROR(IF(COUNTA(Tbl_CE[[#This Row],[Whiteboard Use]:[Learning Opportunity Tool]])=0,NA(),SUM(Tbl_CE[[#This Row],[Whiteboard Use]:[Learning Opportunity Tool]])),NA())</f>
        <v>#N/A</v>
      </c>
      <c r="G40" s="17" cm="1">
        <f t="array" aca="1" ref="G40" ca="1">IFERROR(MEDIAN(IF(ISNUMBER(CE_YMain),CE_YMain)),0)</f>
        <v>0</v>
      </c>
      <c r="I40" s="72"/>
      <c r="J40" s="72"/>
      <c r="K40" s="72"/>
      <c r="L40" s="72"/>
      <c r="M40" s="72"/>
      <c r="N40" s="72"/>
      <c r="O40" s="72"/>
      <c r="P40" s="72"/>
      <c r="Q40" s="72"/>
      <c r="R40" s="72"/>
      <c r="S40" s="72"/>
      <c r="T40" s="72"/>
    </row>
    <row r="41" spans="1:20" x14ac:dyDescent="0.25">
      <c r="A41" s="15"/>
      <c r="B41" s="18"/>
      <c r="C41" s="18"/>
      <c r="D41" s="18"/>
      <c r="E41" s="18"/>
      <c r="F41" s="17" t="e">
        <f>IFERROR(IF(COUNTA(Tbl_CE[[#This Row],[Whiteboard Use]:[Learning Opportunity Tool]])=0,NA(),SUM(Tbl_CE[[#This Row],[Whiteboard Use]:[Learning Opportunity Tool]])),NA())</f>
        <v>#N/A</v>
      </c>
      <c r="G41" s="17" cm="1">
        <f t="array" aca="1" ref="G41" ca="1">IFERROR(MEDIAN(IF(ISNUMBER(CE_YMain),CE_YMain)),0)</f>
        <v>0</v>
      </c>
      <c r="I41" s="72"/>
      <c r="J41" s="72"/>
      <c r="K41" s="72"/>
      <c r="L41" s="72"/>
      <c r="M41" s="72"/>
      <c r="N41" s="72"/>
      <c r="O41" s="72"/>
      <c r="P41" s="72"/>
      <c r="Q41" s="72"/>
      <c r="R41" s="72"/>
      <c r="S41" s="72"/>
      <c r="T41" s="72"/>
    </row>
    <row r="42" spans="1:20" x14ac:dyDescent="0.25">
      <c r="A42" s="15"/>
      <c r="B42" s="18"/>
      <c r="C42" s="18"/>
      <c r="D42" s="18"/>
      <c r="E42" s="18"/>
      <c r="F42" s="17" t="e">
        <f>IFERROR(IF(COUNTA(Tbl_CE[[#This Row],[Whiteboard Use]:[Learning Opportunity Tool]])=0,NA(),SUM(Tbl_CE[[#This Row],[Whiteboard Use]:[Learning Opportunity Tool]])),NA())</f>
        <v>#N/A</v>
      </c>
      <c r="G42" s="17" cm="1">
        <f t="array" aca="1" ref="G42" ca="1">IFERROR(MEDIAN(IF(ISNUMBER(CE_YMain),CE_YMain)),0)</f>
        <v>0</v>
      </c>
      <c r="I42" s="72"/>
      <c r="J42" s="72"/>
      <c r="K42" s="72"/>
      <c r="L42" s="72"/>
      <c r="M42" s="72"/>
      <c r="N42" s="72"/>
      <c r="O42" s="72"/>
      <c r="P42" s="72"/>
      <c r="Q42" s="72"/>
      <c r="R42" s="72"/>
      <c r="S42" s="72"/>
      <c r="T42" s="72"/>
    </row>
    <row r="43" spans="1:20" x14ac:dyDescent="0.25">
      <c r="A43" s="15"/>
      <c r="B43" s="18"/>
      <c r="C43" s="18"/>
      <c r="D43" s="18"/>
      <c r="E43" s="18"/>
      <c r="F43" s="17" t="e">
        <f>IFERROR(IF(COUNTA(Tbl_CE[[#This Row],[Whiteboard Use]:[Learning Opportunity Tool]])=0,NA(),SUM(Tbl_CE[[#This Row],[Whiteboard Use]:[Learning Opportunity Tool]])),NA())</f>
        <v>#N/A</v>
      </c>
      <c r="G43" s="17" cm="1">
        <f t="array" aca="1" ref="G43" ca="1">IFERROR(MEDIAN(IF(ISNUMBER(CE_YMain),CE_YMain)),0)</f>
        <v>0</v>
      </c>
      <c r="I43" s="72"/>
      <c r="J43" s="72"/>
      <c r="K43" s="72"/>
      <c r="L43" s="72"/>
      <c r="M43" s="72"/>
      <c r="N43" s="72"/>
      <c r="O43" s="72"/>
      <c r="P43" s="72"/>
      <c r="Q43" s="72"/>
      <c r="R43" s="72"/>
      <c r="S43" s="72"/>
      <c r="T43" s="72"/>
    </row>
    <row r="44" spans="1:20" x14ac:dyDescent="0.25">
      <c r="A44" s="15"/>
      <c r="B44" s="18"/>
      <c r="C44" s="18"/>
      <c r="D44" s="18"/>
      <c r="E44" s="18"/>
      <c r="F44" s="17" t="e">
        <f>IFERROR(IF(COUNTA(Tbl_CE[[#This Row],[Whiteboard Use]:[Learning Opportunity Tool]])=0,NA(),SUM(Tbl_CE[[#This Row],[Whiteboard Use]:[Learning Opportunity Tool]])),NA())</f>
        <v>#N/A</v>
      </c>
      <c r="G44" s="17" cm="1">
        <f t="array" aca="1" ref="G44" ca="1">IFERROR(MEDIAN(IF(ISNUMBER(CE_YMain),CE_YMain)),0)</f>
        <v>0</v>
      </c>
      <c r="I44" s="72"/>
      <c r="J44" s="72"/>
      <c r="K44" s="72"/>
      <c r="L44" s="72"/>
      <c r="M44" s="72"/>
      <c r="N44" s="72"/>
      <c r="O44" s="72"/>
      <c r="P44" s="72"/>
      <c r="Q44" s="72"/>
      <c r="R44" s="72"/>
      <c r="S44" s="72"/>
      <c r="T44" s="72"/>
    </row>
    <row r="45" spans="1:20" x14ac:dyDescent="0.25">
      <c r="A45" s="15"/>
      <c r="B45" s="18"/>
      <c r="C45" s="18"/>
      <c r="D45" s="18"/>
      <c r="E45" s="18"/>
      <c r="F45" s="17" t="e">
        <f>IFERROR(IF(COUNTA(Tbl_CE[[#This Row],[Whiteboard Use]:[Learning Opportunity Tool]])=0,NA(),SUM(Tbl_CE[[#This Row],[Whiteboard Use]:[Learning Opportunity Tool]])),NA())</f>
        <v>#N/A</v>
      </c>
      <c r="G45" s="17" cm="1">
        <f t="array" aca="1" ref="G45" ca="1">IFERROR(MEDIAN(IF(ISNUMBER(CE_YMain),CE_YMain)),0)</f>
        <v>0</v>
      </c>
      <c r="I45" s="72"/>
      <c r="J45" s="72"/>
      <c r="K45" s="72"/>
      <c r="L45" s="72"/>
      <c r="M45" s="72"/>
      <c r="N45" s="72"/>
      <c r="O45" s="72"/>
      <c r="P45" s="72"/>
      <c r="Q45" s="72"/>
      <c r="R45" s="72"/>
      <c r="S45" s="72"/>
      <c r="T45" s="72"/>
    </row>
    <row r="46" spans="1:20" x14ac:dyDescent="0.25">
      <c r="A46" s="15"/>
      <c r="B46" s="18"/>
      <c r="C46" s="18"/>
      <c r="D46" s="18"/>
      <c r="E46" s="18"/>
      <c r="F46" s="17" t="e">
        <f>IFERROR(IF(COUNTA(Tbl_CE[[#This Row],[Whiteboard Use]:[Learning Opportunity Tool]])=0,NA(),SUM(Tbl_CE[[#This Row],[Whiteboard Use]:[Learning Opportunity Tool]])),NA())</f>
        <v>#N/A</v>
      </c>
      <c r="G46" s="17" cm="1">
        <f t="array" aca="1" ref="G46" ca="1">IFERROR(MEDIAN(IF(ISNUMBER(CE_YMain),CE_YMain)),0)</f>
        <v>0</v>
      </c>
      <c r="I46" s="72"/>
      <c r="J46" s="72"/>
      <c r="K46" s="72"/>
      <c r="L46" s="72"/>
      <c r="M46" s="72"/>
      <c r="N46" s="72"/>
      <c r="O46" s="72"/>
      <c r="P46" s="72"/>
      <c r="Q46" s="72"/>
      <c r="R46" s="72"/>
      <c r="S46" s="72"/>
      <c r="T46" s="72"/>
    </row>
    <row r="47" spans="1:20" x14ac:dyDescent="0.25">
      <c r="A47" s="15"/>
      <c r="B47" s="18"/>
      <c r="C47" s="18"/>
      <c r="D47" s="18"/>
      <c r="E47" s="18"/>
      <c r="F47" s="17" t="e">
        <f>IFERROR(IF(COUNTA(Tbl_CE[[#This Row],[Whiteboard Use]:[Learning Opportunity Tool]])=0,NA(),SUM(Tbl_CE[[#This Row],[Whiteboard Use]:[Learning Opportunity Tool]])),NA())</f>
        <v>#N/A</v>
      </c>
      <c r="G47" s="17" cm="1">
        <f t="array" aca="1" ref="G47" ca="1">IFERROR(MEDIAN(IF(ISNUMBER(CE_YMain),CE_YMain)),0)</f>
        <v>0</v>
      </c>
      <c r="I47" s="18"/>
      <c r="J47" s="18"/>
      <c r="K47" s="18"/>
      <c r="L47" s="18"/>
      <c r="M47" s="18"/>
      <c r="N47" s="18"/>
      <c r="O47" s="18"/>
      <c r="P47" s="18"/>
      <c r="Q47" s="18"/>
      <c r="R47" s="18"/>
      <c r="S47" s="18"/>
      <c r="T47" s="18"/>
    </row>
    <row r="48" spans="1:20" x14ac:dyDescent="0.25">
      <c r="A48" s="15"/>
      <c r="B48" s="18"/>
      <c r="C48" s="18"/>
      <c r="D48" s="18"/>
      <c r="E48" s="18"/>
      <c r="F48" s="17" t="e">
        <f>IFERROR(IF(COUNTA(Tbl_CE[[#This Row],[Whiteboard Use]:[Learning Opportunity Tool]])=0,NA(),SUM(Tbl_CE[[#This Row],[Whiteboard Use]:[Learning Opportunity Tool]])),NA())</f>
        <v>#N/A</v>
      </c>
      <c r="G48" s="17" cm="1">
        <f t="array" aca="1" ref="G48" ca="1">IFERROR(MEDIAN(IF(ISNUMBER(CE_YMain),CE_YMain)),0)</f>
        <v>0</v>
      </c>
    </row>
    <row r="49" spans="1:7" x14ac:dyDescent="0.25">
      <c r="A49" s="15"/>
      <c r="B49" s="18"/>
      <c r="C49" s="18"/>
      <c r="D49" s="18"/>
      <c r="E49" s="18"/>
      <c r="F49" s="17" t="e">
        <f>IFERROR(IF(COUNTA(Tbl_CE[[#This Row],[Whiteboard Use]:[Learning Opportunity Tool]])=0,NA(),SUM(Tbl_CE[[#This Row],[Whiteboard Use]:[Learning Opportunity Tool]])),NA())</f>
        <v>#N/A</v>
      </c>
      <c r="G49" s="17" cm="1">
        <f t="array" aca="1" ref="G49" ca="1">IFERROR(MEDIAN(IF(ISNUMBER(CE_YMain),CE_YMain)),0)</f>
        <v>0</v>
      </c>
    </row>
    <row r="50" spans="1:7" x14ac:dyDescent="0.25">
      <c r="A50" s="15"/>
      <c r="B50" s="18"/>
      <c r="C50" s="18"/>
      <c r="D50" s="18"/>
      <c r="E50" s="18"/>
      <c r="F50" s="17" t="e">
        <f>IFERROR(IF(COUNTA(Tbl_CE[[#This Row],[Whiteboard Use]:[Learning Opportunity Tool]])=0,NA(),SUM(Tbl_CE[[#This Row],[Whiteboard Use]:[Learning Opportunity Tool]])),NA())</f>
        <v>#N/A</v>
      </c>
      <c r="G50" s="17" cm="1">
        <f t="array" aca="1" ref="G50" ca="1">IFERROR(MEDIAN(IF(ISNUMBER(CE_YMain),CE_YMain)),0)</f>
        <v>0</v>
      </c>
    </row>
    <row r="51" spans="1:7" x14ac:dyDescent="0.25">
      <c r="A51" s="15"/>
      <c r="B51" s="18"/>
      <c r="C51" s="18"/>
      <c r="D51" s="18"/>
      <c r="E51" s="18"/>
      <c r="F51" s="17" t="e">
        <f>IFERROR(IF(COUNTA(Tbl_CE[[#This Row],[Whiteboard Use]:[Learning Opportunity Tool]])=0,NA(),SUM(Tbl_CE[[#This Row],[Whiteboard Use]:[Learning Opportunity Tool]])),NA())</f>
        <v>#N/A</v>
      </c>
      <c r="G51" s="17" cm="1">
        <f t="array" aca="1" ref="G51" ca="1">IFERROR(MEDIAN(IF(ISNUMBER(CE_YMain),CE_YMain)),0)</f>
        <v>0</v>
      </c>
    </row>
    <row r="52" spans="1:7" x14ac:dyDescent="0.25">
      <c r="A52" s="15"/>
      <c r="B52" s="18"/>
      <c r="C52" s="18"/>
      <c r="D52" s="18"/>
      <c r="E52" s="18"/>
      <c r="F52" s="17" t="e">
        <f>IFERROR(IF(COUNTA(Tbl_CE[[#This Row],[Whiteboard Use]:[Learning Opportunity Tool]])=0,NA(),SUM(Tbl_CE[[#This Row],[Whiteboard Use]:[Learning Opportunity Tool]])),NA())</f>
        <v>#N/A</v>
      </c>
      <c r="G52" s="17" cm="1">
        <f t="array" aca="1" ref="G52" ca="1">IFERROR(MEDIAN(IF(ISNUMBER(CE_YMain),CE_YMain)),0)</f>
        <v>0</v>
      </c>
    </row>
    <row r="53" spans="1:7" x14ac:dyDescent="0.25">
      <c r="A53" s="15"/>
      <c r="B53" s="18"/>
      <c r="C53" s="18"/>
      <c r="D53" s="18"/>
      <c r="E53" s="18"/>
      <c r="F53" s="17" t="e">
        <f>IFERROR(IF(COUNTA(Tbl_CE[[#This Row],[Whiteboard Use]:[Learning Opportunity Tool]])=0,NA(),SUM(Tbl_CE[[#This Row],[Whiteboard Use]:[Learning Opportunity Tool]])),NA())</f>
        <v>#N/A</v>
      </c>
      <c r="G53" s="17" cm="1">
        <f t="array" aca="1" ref="G53" ca="1">IFERROR(MEDIAN(IF(ISNUMBER(CE_YMain),CE_YMain)),0)</f>
        <v>0</v>
      </c>
    </row>
    <row r="54" spans="1:7" x14ac:dyDescent="0.25">
      <c r="A54" s="15"/>
      <c r="B54" s="18"/>
      <c r="C54" s="18"/>
      <c r="D54" s="18"/>
      <c r="E54" s="18"/>
      <c r="F54" s="17" t="e">
        <f>IFERROR(IF(COUNTA(Tbl_CE[[#This Row],[Whiteboard Use]:[Learning Opportunity Tool]])=0,NA(),SUM(Tbl_CE[[#This Row],[Whiteboard Use]:[Learning Opportunity Tool]])),NA())</f>
        <v>#N/A</v>
      </c>
      <c r="G54" s="17" cm="1">
        <f t="array" aca="1" ref="G54" ca="1">IFERROR(MEDIAN(IF(ISNUMBER(CE_YMain),CE_YMain)),0)</f>
        <v>0</v>
      </c>
    </row>
    <row r="55" spans="1:7" x14ac:dyDescent="0.25">
      <c r="A55" s="15"/>
      <c r="B55" s="18"/>
      <c r="C55" s="18"/>
      <c r="D55" s="18"/>
      <c r="E55" s="18"/>
      <c r="F55" s="17" t="e">
        <f>IFERROR(IF(COUNTA(Tbl_CE[[#This Row],[Whiteboard Use]:[Learning Opportunity Tool]])=0,NA(),SUM(Tbl_CE[[#This Row],[Whiteboard Use]:[Learning Opportunity Tool]])),NA())</f>
        <v>#N/A</v>
      </c>
      <c r="G55" s="17" cm="1">
        <f t="array" aca="1" ref="G55" ca="1">IFERROR(MEDIAN(IF(ISNUMBER(CE_YMain),CE_YMain)),0)</f>
        <v>0</v>
      </c>
    </row>
    <row r="56" spans="1:7" x14ac:dyDescent="0.25">
      <c r="A56" s="15"/>
      <c r="B56" s="18"/>
      <c r="C56" s="18"/>
      <c r="D56" s="18"/>
      <c r="E56" s="18"/>
      <c r="F56" s="17" t="e">
        <f>IFERROR(IF(COUNTA(Tbl_CE[[#This Row],[Whiteboard Use]:[Learning Opportunity Tool]])=0,NA(),SUM(Tbl_CE[[#This Row],[Whiteboard Use]:[Learning Opportunity Tool]])),NA())</f>
        <v>#N/A</v>
      </c>
      <c r="G56" s="17" cm="1">
        <f t="array" aca="1" ref="G56" ca="1">IFERROR(MEDIAN(IF(ISNUMBER(CE_YMain),CE_YMain)),0)</f>
        <v>0</v>
      </c>
    </row>
    <row r="57" spans="1:7" x14ac:dyDescent="0.25">
      <c r="A57" s="15"/>
      <c r="B57" s="18"/>
      <c r="C57" s="18"/>
      <c r="D57" s="18"/>
      <c r="E57" s="18"/>
      <c r="F57" s="17" t="e">
        <f>IFERROR(IF(COUNTA(Tbl_CE[[#This Row],[Whiteboard Use]:[Learning Opportunity Tool]])=0,NA(),SUM(Tbl_CE[[#This Row],[Whiteboard Use]:[Learning Opportunity Tool]])),NA())</f>
        <v>#N/A</v>
      </c>
      <c r="G57" s="17" cm="1">
        <f t="array" aca="1" ref="G57" ca="1">IFERROR(MEDIAN(IF(ISNUMBER(CE_YMain),CE_YMain)),0)</f>
        <v>0</v>
      </c>
    </row>
    <row r="58" spans="1:7" x14ac:dyDescent="0.25">
      <c r="A58" s="15"/>
      <c r="B58" s="18"/>
      <c r="C58" s="18"/>
      <c r="D58" s="18"/>
      <c r="E58" s="18"/>
      <c r="F58" s="17" t="e">
        <f>IFERROR(IF(COUNTA(Tbl_CE[[#This Row],[Whiteboard Use]:[Learning Opportunity Tool]])=0,NA(),SUM(Tbl_CE[[#This Row],[Whiteboard Use]:[Learning Opportunity Tool]])),NA())</f>
        <v>#N/A</v>
      </c>
      <c r="G58" s="17" cm="1">
        <f t="array" aca="1" ref="G58" ca="1">IFERROR(MEDIAN(IF(ISNUMBER(CE_YMain),CE_YMain)),0)</f>
        <v>0</v>
      </c>
    </row>
    <row r="59" spans="1:7" x14ac:dyDescent="0.25">
      <c r="A59" s="15"/>
      <c r="B59" s="18"/>
      <c r="C59" s="18"/>
      <c r="D59" s="18"/>
      <c r="E59" s="18"/>
      <c r="F59" s="17" t="e">
        <f>IFERROR(IF(COUNTA(Tbl_CE[[#This Row],[Whiteboard Use]:[Learning Opportunity Tool]])=0,NA(),SUM(Tbl_CE[[#This Row],[Whiteboard Use]:[Learning Opportunity Tool]])),NA())</f>
        <v>#N/A</v>
      </c>
      <c r="G59" s="17" cm="1">
        <f t="array" aca="1" ref="G59" ca="1">IFERROR(MEDIAN(IF(ISNUMBER(CE_YMain),CE_YMain)),0)</f>
        <v>0</v>
      </c>
    </row>
    <row r="60" spans="1:7" x14ac:dyDescent="0.25">
      <c r="A60" s="15"/>
      <c r="B60" s="18"/>
      <c r="C60" s="18"/>
      <c r="D60" s="18"/>
      <c r="E60" s="18"/>
      <c r="F60" s="17" t="e">
        <f>IFERROR(IF(COUNTA(Tbl_CE[[#This Row],[Whiteboard Use]:[Learning Opportunity Tool]])=0,NA(),SUM(Tbl_CE[[#This Row],[Whiteboard Use]:[Learning Opportunity Tool]])),NA())</f>
        <v>#N/A</v>
      </c>
      <c r="G60" s="17" cm="1">
        <f t="array" aca="1" ref="G60" ca="1">IFERROR(MEDIAN(IF(ISNUMBER(CE_YMain),CE_YMain)),0)</f>
        <v>0</v>
      </c>
    </row>
    <row r="61" spans="1:7" x14ac:dyDescent="0.25">
      <c r="A61" s="15"/>
      <c r="B61" s="18"/>
      <c r="C61" s="18"/>
      <c r="D61" s="18"/>
      <c r="E61" s="18"/>
      <c r="F61" s="17" t="e">
        <f>IFERROR(IF(COUNTA(Tbl_CE[[#This Row],[Whiteboard Use]:[Learning Opportunity Tool]])=0,NA(),SUM(Tbl_CE[[#This Row],[Whiteboard Use]:[Learning Opportunity Tool]])),NA())</f>
        <v>#N/A</v>
      </c>
      <c r="G61" s="17" cm="1">
        <f t="array" aca="1" ref="G61" ca="1">IFERROR(MEDIAN(IF(ISNUMBER(CE_YMain),CE_YMain)),0)</f>
        <v>0</v>
      </c>
    </row>
    <row r="62" spans="1:7" x14ac:dyDescent="0.25">
      <c r="A62" s="15"/>
      <c r="B62" s="18"/>
      <c r="C62" s="18"/>
      <c r="D62" s="18"/>
      <c r="E62" s="18"/>
      <c r="F62" s="17" t="e">
        <f>IFERROR(IF(COUNTA(Tbl_CE[[#This Row],[Whiteboard Use]:[Learning Opportunity Tool]])=0,NA(),SUM(Tbl_CE[[#This Row],[Whiteboard Use]:[Learning Opportunity Tool]])),NA())</f>
        <v>#N/A</v>
      </c>
      <c r="G62" s="17" cm="1">
        <f t="array" aca="1" ref="G62" ca="1">IFERROR(MEDIAN(IF(ISNUMBER(CE_YMain),CE_YMain)),0)</f>
        <v>0</v>
      </c>
    </row>
    <row r="63" spans="1:7" x14ac:dyDescent="0.25">
      <c r="A63" s="15"/>
      <c r="B63" s="18"/>
      <c r="C63" s="18"/>
      <c r="D63" s="18"/>
      <c r="E63" s="18"/>
      <c r="F63" s="17" t="e">
        <f>IFERROR(IF(COUNTA(Tbl_CE[[#This Row],[Whiteboard Use]:[Learning Opportunity Tool]])=0,NA(),SUM(Tbl_CE[[#This Row],[Whiteboard Use]:[Learning Opportunity Tool]])),NA())</f>
        <v>#N/A</v>
      </c>
      <c r="G63" s="17" cm="1">
        <f t="array" aca="1" ref="G63" ca="1">IFERROR(MEDIAN(IF(ISNUMBER(CE_YMain),CE_YMain)),0)</f>
        <v>0</v>
      </c>
    </row>
    <row r="64" spans="1:7" x14ac:dyDescent="0.25">
      <c r="A64" s="15"/>
      <c r="B64" s="18"/>
      <c r="C64" s="18"/>
      <c r="D64" s="18"/>
      <c r="E64" s="18"/>
      <c r="F64" s="17" t="e">
        <f>IFERROR(IF(COUNTA(Tbl_CE[[#This Row],[Whiteboard Use]:[Learning Opportunity Tool]])=0,NA(),SUM(Tbl_CE[[#This Row],[Whiteboard Use]:[Learning Opportunity Tool]])),NA())</f>
        <v>#N/A</v>
      </c>
      <c r="G64" s="17" cm="1">
        <f t="array" aca="1" ref="G64" ca="1">IFERROR(MEDIAN(IF(ISNUMBER(CE_YMain),CE_YMain)),0)</f>
        <v>0</v>
      </c>
    </row>
    <row r="65" spans="1:7" x14ac:dyDescent="0.25">
      <c r="A65" s="15"/>
      <c r="B65" s="18"/>
      <c r="C65" s="18"/>
      <c r="D65" s="18"/>
      <c r="E65" s="18"/>
      <c r="F65" s="17" t="e">
        <f>IFERROR(IF(COUNTA(Tbl_CE[[#This Row],[Whiteboard Use]:[Learning Opportunity Tool]])=0,NA(),SUM(Tbl_CE[[#This Row],[Whiteboard Use]:[Learning Opportunity Tool]])),NA())</f>
        <v>#N/A</v>
      </c>
      <c r="G65" s="17" cm="1">
        <f t="array" aca="1" ref="G65" ca="1">IFERROR(MEDIAN(IF(ISNUMBER(CE_YMain),CE_YMain)),0)</f>
        <v>0</v>
      </c>
    </row>
    <row r="66" spans="1:7" x14ac:dyDescent="0.25">
      <c r="A66" s="15"/>
      <c r="B66" s="18"/>
      <c r="C66" s="18"/>
      <c r="D66" s="18"/>
      <c r="E66" s="18"/>
      <c r="F66" s="17" t="e">
        <f>IFERROR(IF(COUNTA(Tbl_CE[[#This Row],[Whiteboard Use]:[Learning Opportunity Tool]])=0,NA(),SUM(Tbl_CE[[#This Row],[Whiteboard Use]:[Learning Opportunity Tool]])),NA())</f>
        <v>#N/A</v>
      </c>
      <c r="G66" s="17" cm="1">
        <f t="array" aca="1" ref="G66" ca="1">IFERROR(MEDIAN(IF(ISNUMBER(CE_YMain),CE_YMain)),0)</f>
        <v>0</v>
      </c>
    </row>
    <row r="67" spans="1:7" x14ac:dyDescent="0.25">
      <c r="A67" s="15"/>
      <c r="B67" s="18"/>
      <c r="C67" s="18"/>
      <c r="D67" s="18"/>
      <c r="E67" s="18"/>
      <c r="F67" s="17" t="e">
        <f>IFERROR(IF(COUNTA(Tbl_CE[[#This Row],[Whiteboard Use]:[Learning Opportunity Tool]])=0,NA(),SUM(Tbl_CE[[#This Row],[Whiteboard Use]:[Learning Opportunity Tool]])),NA())</f>
        <v>#N/A</v>
      </c>
      <c r="G67" s="17" cm="1">
        <f t="array" aca="1" ref="G67" ca="1">IFERROR(MEDIAN(IF(ISNUMBER(CE_YMain),CE_YMain)),0)</f>
        <v>0</v>
      </c>
    </row>
    <row r="68" spans="1:7" x14ac:dyDescent="0.25">
      <c r="A68" s="15"/>
      <c r="B68" s="18"/>
      <c r="C68" s="18"/>
      <c r="D68" s="18"/>
      <c r="E68" s="18"/>
      <c r="F68" s="17" t="e">
        <f>IFERROR(IF(COUNTA(Tbl_CE[[#This Row],[Whiteboard Use]:[Learning Opportunity Tool]])=0,NA(),SUM(Tbl_CE[[#This Row],[Whiteboard Use]:[Learning Opportunity Tool]])),NA())</f>
        <v>#N/A</v>
      </c>
      <c r="G68" s="17" cm="1">
        <f t="array" aca="1" ref="G68" ca="1">IFERROR(MEDIAN(IF(ISNUMBER(CE_YMain),CE_YMain)),0)</f>
        <v>0</v>
      </c>
    </row>
    <row r="69" spans="1:7" x14ac:dyDescent="0.25">
      <c r="A69" s="15"/>
      <c r="B69" s="18"/>
      <c r="C69" s="18"/>
      <c r="D69" s="18"/>
      <c r="E69" s="18"/>
      <c r="F69" s="17" t="e">
        <f>IFERROR(IF(COUNTA(Tbl_CE[[#This Row],[Whiteboard Use]:[Learning Opportunity Tool]])=0,NA(),SUM(Tbl_CE[[#This Row],[Whiteboard Use]:[Learning Opportunity Tool]])),NA())</f>
        <v>#N/A</v>
      </c>
      <c r="G69" s="17" cm="1">
        <f t="array" aca="1" ref="G69" ca="1">IFERROR(MEDIAN(IF(ISNUMBER(CE_YMain),CE_YMain)),0)</f>
        <v>0</v>
      </c>
    </row>
    <row r="70" spans="1:7" x14ac:dyDescent="0.25">
      <c r="A70" s="15"/>
      <c r="B70" s="18"/>
      <c r="C70" s="18"/>
      <c r="D70" s="18"/>
      <c r="E70" s="18"/>
      <c r="F70" s="17" t="e">
        <f>IFERROR(IF(COUNTA(Tbl_CE[[#This Row],[Whiteboard Use]:[Learning Opportunity Tool]])=0,NA(),SUM(Tbl_CE[[#This Row],[Whiteboard Use]:[Learning Opportunity Tool]])),NA())</f>
        <v>#N/A</v>
      </c>
      <c r="G70" s="17" cm="1">
        <f t="array" aca="1" ref="G70" ca="1">IFERROR(MEDIAN(IF(ISNUMBER(CE_YMain),CE_YMain)),0)</f>
        <v>0</v>
      </c>
    </row>
    <row r="71" spans="1:7" x14ac:dyDescent="0.25">
      <c r="A71" s="15"/>
      <c r="B71" s="18"/>
      <c r="C71" s="18"/>
      <c r="D71" s="18"/>
      <c r="E71" s="18"/>
      <c r="F71" s="17" t="e">
        <f>IFERROR(IF(COUNTA(Tbl_CE[[#This Row],[Whiteboard Use]:[Learning Opportunity Tool]])=0,NA(),SUM(Tbl_CE[[#This Row],[Whiteboard Use]:[Learning Opportunity Tool]])),NA())</f>
        <v>#N/A</v>
      </c>
      <c r="G71" s="17" cm="1">
        <f t="array" aca="1" ref="G71" ca="1">IFERROR(MEDIAN(IF(ISNUMBER(CE_YMain),CE_YMain)),0)</f>
        <v>0</v>
      </c>
    </row>
    <row r="72" spans="1:7" x14ac:dyDescent="0.25">
      <c r="A72" s="15"/>
      <c r="B72" s="18"/>
      <c r="C72" s="18"/>
      <c r="D72" s="18"/>
      <c r="E72" s="18"/>
      <c r="F72" s="17" t="e">
        <f>IFERROR(IF(COUNTA(Tbl_CE[[#This Row],[Whiteboard Use]:[Learning Opportunity Tool]])=0,NA(),SUM(Tbl_CE[[#This Row],[Whiteboard Use]:[Learning Opportunity Tool]])),NA())</f>
        <v>#N/A</v>
      </c>
      <c r="G72" s="17" cm="1">
        <f t="array" aca="1" ref="G72" ca="1">IFERROR(MEDIAN(IF(ISNUMBER(CE_YMain),CE_YMain)),0)</f>
        <v>0</v>
      </c>
    </row>
    <row r="73" spans="1:7" x14ac:dyDescent="0.25">
      <c r="A73" s="15"/>
      <c r="B73" s="18"/>
      <c r="C73" s="18"/>
      <c r="D73" s="18"/>
      <c r="E73" s="18"/>
      <c r="F73" s="17" t="e">
        <f>IFERROR(IF(COUNTA(Tbl_CE[[#This Row],[Whiteboard Use]:[Learning Opportunity Tool]])=0,NA(),SUM(Tbl_CE[[#This Row],[Whiteboard Use]:[Learning Opportunity Tool]])),NA())</f>
        <v>#N/A</v>
      </c>
      <c r="G73" s="17" cm="1">
        <f t="array" aca="1" ref="G73" ca="1">IFERROR(MEDIAN(IF(ISNUMBER(CE_YMain),CE_YMain)),0)</f>
        <v>0</v>
      </c>
    </row>
    <row r="74" spans="1:7" x14ac:dyDescent="0.25">
      <c r="A74" s="15"/>
      <c r="B74" s="18"/>
      <c r="C74" s="18"/>
      <c r="D74" s="18"/>
      <c r="E74" s="18"/>
      <c r="F74" s="17" t="e">
        <f>IFERROR(IF(COUNTA(Tbl_CE[[#This Row],[Whiteboard Use]:[Learning Opportunity Tool]])=0,NA(),SUM(Tbl_CE[[#This Row],[Whiteboard Use]:[Learning Opportunity Tool]])),NA())</f>
        <v>#N/A</v>
      </c>
      <c r="G74" s="17" cm="1">
        <f t="array" aca="1" ref="G74" ca="1">IFERROR(MEDIAN(IF(ISNUMBER(CE_YMain),CE_YMain)),0)</f>
        <v>0</v>
      </c>
    </row>
    <row r="75" spans="1:7" x14ac:dyDescent="0.25">
      <c r="A75" s="15"/>
      <c r="B75" s="18"/>
      <c r="C75" s="18"/>
      <c r="D75" s="18"/>
      <c r="E75" s="18"/>
      <c r="F75" s="17" t="e">
        <f>IFERROR(IF(COUNTA(Tbl_CE[[#This Row],[Whiteboard Use]:[Learning Opportunity Tool]])=0,NA(),SUM(Tbl_CE[[#This Row],[Whiteboard Use]:[Learning Opportunity Tool]])),NA())</f>
        <v>#N/A</v>
      </c>
      <c r="G75" s="17" cm="1">
        <f t="array" aca="1" ref="G75" ca="1">IFERROR(MEDIAN(IF(ISNUMBER(CE_YMain),CE_YMain)),0)</f>
        <v>0</v>
      </c>
    </row>
    <row r="76" spans="1:7" x14ac:dyDescent="0.25">
      <c r="A76" s="15"/>
      <c r="B76" s="18"/>
      <c r="C76" s="18"/>
      <c r="D76" s="18"/>
      <c r="E76" s="18"/>
      <c r="F76" s="17" t="e">
        <f>IFERROR(IF(COUNTA(Tbl_CE[[#This Row],[Whiteboard Use]:[Learning Opportunity Tool]])=0,NA(),SUM(Tbl_CE[[#This Row],[Whiteboard Use]:[Learning Opportunity Tool]])),NA())</f>
        <v>#N/A</v>
      </c>
      <c r="G76" s="17" cm="1">
        <f t="array" aca="1" ref="G76" ca="1">IFERROR(MEDIAN(IF(ISNUMBER(CE_YMain),CE_YMain)),0)</f>
        <v>0</v>
      </c>
    </row>
    <row r="77" spans="1:7" x14ac:dyDescent="0.25">
      <c r="A77" s="15"/>
      <c r="B77" s="18"/>
      <c r="C77" s="18"/>
      <c r="D77" s="18"/>
      <c r="E77" s="18"/>
      <c r="F77" s="17" t="e">
        <f>IFERROR(IF(COUNTA(Tbl_CE[[#This Row],[Whiteboard Use]:[Learning Opportunity Tool]])=0,NA(),SUM(Tbl_CE[[#This Row],[Whiteboard Use]:[Learning Opportunity Tool]])),NA())</f>
        <v>#N/A</v>
      </c>
      <c r="G77" s="17" cm="1">
        <f t="array" aca="1" ref="G77" ca="1">IFERROR(MEDIAN(IF(ISNUMBER(CE_YMain),CE_YMain)),0)</f>
        <v>0</v>
      </c>
    </row>
    <row r="78" spans="1:7" x14ac:dyDescent="0.25">
      <c r="A78" s="15"/>
      <c r="B78" s="18"/>
      <c r="C78" s="18"/>
      <c r="D78" s="18"/>
      <c r="E78" s="18"/>
      <c r="F78" s="17" t="e">
        <f>IFERROR(IF(COUNTA(Tbl_CE[[#This Row],[Whiteboard Use]:[Learning Opportunity Tool]])=0,NA(),SUM(Tbl_CE[[#This Row],[Whiteboard Use]:[Learning Opportunity Tool]])),NA())</f>
        <v>#N/A</v>
      </c>
      <c r="G78" s="17" cm="1">
        <f t="array" aca="1" ref="G78" ca="1">IFERROR(MEDIAN(IF(ISNUMBER(CE_YMain),CE_YMain)),0)</f>
        <v>0</v>
      </c>
    </row>
    <row r="79" spans="1:7" x14ac:dyDescent="0.25">
      <c r="A79" s="15"/>
      <c r="B79" s="18"/>
      <c r="C79" s="18"/>
      <c r="D79" s="18"/>
      <c r="E79" s="18"/>
      <c r="F79" s="17" t="e">
        <f>IFERROR(IF(COUNTA(Tbl_CE[[#This Row],[Whiteboard Use]:[Learning Opportunity Tool]])=0,NA(),SUM(Tbl_CE[[#This Row],[Whiteboard Use]:[Learning Opportunity Tool]])),NA())</f>
        <v>#N/A</v>
      </c>
      <c r="G79" s="17" cm="1">
        <f t="array" aca="1" ref="G79" ca="1">IFERROR(MEDIAN(IF(ISNUMBER(CE_YMain),CE_YMain)),0)</f>
        <v>0</v>
      </c>
    </row>
    <row r="80" spans="1:7" x14ac:dyDescent="0.25">
      <c r="A80" s="15"/>
      <c r="B80" s="18"/>
      <c r="C80" s="18"/>
      <c r="D80" s="18"/>
      <c r="E80" s="18"/>
      <c r="F80" s="17" t="e">
        <f>IFERROR(IF(COUNTA(Tbl_CE[[#This Row],[Whiteboard Use]:[Learning Opportunity Tool]])=0,NA(),SUM(Tbl_CE[[#This Row],[Whiteboard Use]:[Learning Opportunity Tool]])),NA())</f>
        <v>#N/A</v>
      </c>
      <c r="G80" s="17" cm="1">
        <f t="array" aca="1" ref="G80" ca="1">IFERROR(MEDIAN(IF(ISNUMBER(CE_YMain),CE_YMain)),0)</f>
        <v>0</v>
      </c>
    </row>
    <row r="81" spans="1:7" x14ac:dyDescent="0.25">
      <c r="A81" s="15"/>
      <c r="B81" s="18"/>
      <c r="C81" s="18"/>
      <c r="D81" s="18"/>
      <c r="E81" s="18"/>
      <c r="F81" s="17" t="e">
        <f>IFERROR(IF(COUNTA(Tbl_CE[[#This Row],[Whiteboard Use]:[Learning Opportunity Tool]])=0,NA(),SUM(Tbl_CE[[#This Row],[Whiteboard Use]:[Learning Opportunity Tool]])),NA())</f>
        <v>#N/A</v>
      </c>
      <c r="G81" s="17" cm="1">
        <f t="array" aca="1" ref="G81" ca="1">IFERROR(MEDIAN(IF(ISNUMBER(CE_YMain),CE_YMain)),0)</f>
        <v>0</v>
      </c>
    </row>
    <row r="82" spans="1:7" x14ac:dyDescent="0.25">
      <c r="A82" s="15"/>
      <c r="B82" s="18"/>
      <c r="C82" s="18"/>
      <c r="D82" s="18"/>
      <c r="E82" s="18"/>
      <c r="F82" s="17" t="e">
        <f>IFERROR(IF(COUNTA(Tbl_CE[[#This Row],[Whiteboard Use]:[Learning Opportunity Tool]])=0,NA(),SUM(Tbl_CE[[#This Row],[Whiteboard Use]:[Learning Opportunity Tool]])),NA())</f>
        <v>#N/A</v>
      </c>
      <c r="G82" s="17" cm="1">
        <f t="array" aca="1" ref="G82" ca="1">IFERROR(MEDIAN(IF(ISNUMBER(CE_YMain),CE_YMain)),0)</f>
        <v>0</v>
      </c>
    </row>
    <row r="83" spans="1:7" x14ac:dyDescent="0.25">
      <c r="A83" s="15"/>
      <c r="B83" s="18"/>
      <c r="C83" s="18"/>
      <c r="D83" s="18"/>
      <c r="E83" s="18"/>
      <c r="F83" s="17" t="e">
        <f>IFERROR(IF(COUNTA(Tbl_CE[[#This Row],[Whiteboard Use]:[Learning Opportunity Tool]])=0,NA(),SUM(Tbl_CE[[#This Row],[Whiteboard Use]:[Learning Opportunity Tool]])),NA())</f>
        <v>#N/A</v>
      </c>
      <c r="G83" s="17" cm="1">
        <f t="array" aca="1" ref="G83" ca="1">IFERROR(MEDIAN(IF(ISNUMBER(CE_YMain),CE_YMain)),0)</f>
        <v>0</v>
      </c>
    </row>
    <row r="84" spans="1:7" x14ac:dyDescent="0.25">
      <c r="A84" s="15"/>
      <c r="B84" s="18"/>
      <c r="C84" s="18"/>
      <c r="D84" s="18"/>
      <c r="E84" s="18"/>
      <c r="F84" s="17" t="e">
        <f>IFERROR(IF(COUNTA(Tbl_CE[[#This Row],[Whiteboard Use]:[Learning Opportunity Tool]])=0,NA(),SUM(Tbl_CE[[#This Row],[Whiteboard Use]:[Learning Opportunity Tool]])),NA())</f>
        <v>#N/A</v>
      </c>
      <c r="G84" s="17" cm="1">
        <f t="array" aca="1" ref="G84" ca="1">IFERROR(MEDIAN(IF(ISNUMBER(CE_YMain),CE_YMain)),0)</f>
        <v>0</v>
      </c>
    </row>
    <row r="85" spans="1:7" x14ac:dyDescent="0.25">
      <c r="A85" s="15"/>
      <c r="B85" s="18"/>
      <c r="C85" s="18"/>
      <c r="D85" s="18"/>
      <c r="E85" s="18"/>
      <c r="F85" s="17" t="e">
        <f>IFERROR(IF(COUNTA(Tbl_CE[[#This Row],[Whiteboard Use]:[Learning Opportunity Tool]])=0,NA(),SUM(Tbl_CE[[#This Row],[Whiteboard Use]:[Learning Opportunity Tool]])),NA())</f>
        <v>#N/A</v>
      </c>
      <c r="G85" s="17" cm="1">
        <f t="array" aca="1" ref="G85" ca="1">IFERROR(MEDIAN(IF(ISNUMBER(CE_YMain),CE_YMain)),0)</f>
        <v>0</v>
      </c>
    </row>
    <row r="86" spans="1:7" x14ac:dyDescent="0.25">
      <c r="A86" s="15"/>
      <c r="B86" s="18"/>
      <c r="C86" s="18"/>
      <c r="D86" s="18"/>
      <c r="E86" s="18"/>
      <c r="F86" s="17" t="e">
        <f>IFERROR(IF(COUNTA(Tbl_CE[[#This Row],[Whiteboard Use]:[Learning Opportunity Tool]])=0,NA(),SUM(Tbl_CE[[#This Row],[Whiteboard Use]:[Learning Opportunity Tool]])),NA())</f>
        <v>#N/A</v>
      </c>
      <c r="G86" s="17" cm="1">
        <f t="array" aca="1" ref="G86" ca="1">IFERROR(MEDIAN(IF(ISNUMBER(CE_YMain),CE_YMain)),0)</f>
        <v>0</v>
      </c>
    </row>
    <row r="87" spans="1:7" x14ac:dyDescent="0.25">
      <c r="A87" s="15"/>
      <c r="B87" s="18"/>
      <c r="C87" s="18"/>
      <c r="D87" s="18"/>
      <c r="E87" s="18"/>
      <c r="F87" s="17" t="e">
        <f>IFERROR(IF(COUNTA(Tbl_CE[[#This Row],[Whiteboard Use]:[Learning Opportunity Tool]])=0,NA(),SUM(Tbl_CE[[#This Row],[Whiteboard Use]:[Learning Opportunity Tool]])),NA())</f>
        <v>#N/A</v>
      </c>
      <c r="G87" s="17" cm="1">
        <f t="array" aca="1" ref="G87" ca="1">IFERROR(MEDIAN(IF(ISNUMBER(CE_YMain),CE_YMain)),0)</f>
        <v>0</v>
      </c>
    </row>
    <row r="88" spans="1:7" x14ac:dyDescent="0.25">
      <c r="A88" s="15"/>
      <c r="B88" s="18"/>
      <c r="C88" s="18"/>
      <c r="D88" s="18"/>
      <c r="E88" s="18"/>
      <c r="F88" s="17" t="e">
        <f>IFERROR(IF(COUNTA(Tbl_CE[[#This Row],[Whiteboard Use]:[Learning Opportunity Tool]])=0,NA(),SUM(Tbl_CE[[#This Row],[Whiteboard Use]:[Learning Opportunity Tool]])),NA())</f>
        <v>#N/A</v>
      </c>
      <c r="G88" s="17" cm="1">
        <f t="array" aca="1" ref="G88" ca="1">IFERROR(MEDIAN(IF(ISNUMBER(CE_YMain),CE_YMain)),0)</f>
        <v>0</v>
      </c>
    </row>
    <row r="89" spans="1:7" x14ac:dyDescent="0.25">
      <c r="A89" s="15"/>
      <c r="B89" s="18"/>
      <c r="C89" s="18"/>
      <c r="D89" s="18"/>
      <c r="E89" s="18"/>
      <c r="F89" s="17" t="e">
        <f>IFERROR(IF(COUNTA(Tbl_CE[[#This Row],[Whiteboard Use]:[Learning Opportunity Tool]])=0,NA(),SUM(Tbl_CE[[#This Row],[Whiteboard Use]:[Learning Opportunity Tool]])),NA())</f>
        <v>#N/A</v>
      </c>
      <c r="G89" s="17" cm="1">
        <f t="array" aca="1" ref="G89" ca="1">IFERROR(MEDIAN(IF(ISNUMBER(CE_YMain),CE_YMain)),0)</f>
        <v>0</v>
      </c>
    </row>
    <row r="90" spans="1:7" x14ac:dyDescent="0.25">
      <c r="A90" s="15"/>
      <c r="B90" s="18"/>
      <c r="C90" s="18"/>
      <c r="D90" s="18"/>
      <c r="E90" s="18"/>
      <c r="F90" s="17" t="e">
        <f>IFERROR(IF(COUNTA(Tbl_CE[[#This Row],[Whiteboard Use]:[Learning Opportunity Tool]])=0,NA(),SUM(Tbl_CE[[#This Row],[Whiteboard Use]:[Learning Opportunity Tool]])),NA())</f>
        <v>#N/A</v>
      </c>
      <c r="G90" s="17" cm="1">
        <f t="array" aca="1" ref="G90" ca="1">IFERROR(MEDIAN(IF(ISNUMBER(CE_YMain),CE_YMain)),0)</f>
        <v>0</v>
      </c>
    </row>
    <row r="91" spans="1:7" x14ac:dyDescent="0.25">
      <c r="A91" s="15"/>
      <c r="B91" s="18"/>
      <c r="C91" s="18"/>
      <c r="D91" s="18"/>
      <c r="E91" s="18"/>
      <c r="F91" s="17" t="e">
        <f>IFERROR(IF(COUNTA(Tbl_CE[[#This Row],[Whiteboard Use]:[Learning Opportunity Tool]])=0,NA(),SUM(Tbl_CE[[#This Row],[Whiteboard Use]:[Learning Opportunity Tool]])),NA())</f>
        <v>#N/A</v>
      </c>
      <c r="G91" s="17" cm="1">
        <f t="array" aca="1" ref="G91" ca="1">IFERROR(MEDIAN(IF(ISNUMBER(CE_YMain),CE_YMain)),0)</f>
        <v>0</v>
      </c>
    </row>
    <row r="92" spans="1:7" x14ac:dyDescent="0.25">
      <c r="A92" s="15"/>
      <c r="B92" s="18"/>
      <c r="C92" s="18"/>
      <c r="D92" s="18"/>
      <c r="E92" s="18"/>
      <c r="F92" s="17" t="e">
        <f>IFERROR(IF(COUNTA(Tbl_CE[[#This Row],[Whiteboard Use]:[Learning Opportunity Tool]])=0,NA(),SUM(Tbl_CE[[#This Row],[Whiteboard Use]:[Learning Opportunity Tool]])),NA())</f>
        <v>#N/A</v>
      </c>
      <c r="G92" s="17" cm="1">
        <f t="array" aca="1" ref="G92" ca="1">IFERROR(MEDIAN(IF(ISNUMBER(CE_YMain),CE_YMain)),0)</f>
        <v>0</v>
      </c>
    </row>
    <row r="93" spans="1:7" x14ac:dyDescent="0.25">
      <c r="A93" s="15"/>
      <c r="B93" s="18"/>
      <c r="C93" s="18"/>
      <c r="D93" s="18"/>
      <c r="E93" s="18"/>
      <c r="F93" s="17" t="e">
        <f>IFERROR(IF(COUNTA(Tbl_CE[[#This Row],[Whiteboard Use]:[Learning Opportunity Tool]])=0,NA(),SUM(Tbl_CE[[#This Row],[Whiteboard Use]:[Learning Opportunity Tool]])),NA())</f>
        <v>#N/A</v>
      </c>
      <c r="G93" s="17" cm="1">
        <f t="array" aca="1" ref="G93" ca="1">IFERROR(MEDIAN(IF(ISNUMBER(CE_YMain),CE_YMain)),0)</f>
        <v>0</v>
      </c>
    </row>
    <row r="94" spans="1:7" x14ac:dyDescent="0.25">
      <c r="A94" s="15"/>
      <c r="B94" s="18"/>
      <c r="C94" s="18"/>
      <c r="D94" s="18"/>
      <c r="E94" s="18"/>
      <c r="F94" s="17" t="e">
        <f>IFERROR(IF(COUNTA(Tbl_CE[[#This Row],[Whiteboard Use]:[Learning Opportunity Tool]])=0,NA(),SUM(Tbl_CE[[#This Row],[Whiteboard Use]:[Learning Opportunity Tool]])),NA())</f>
        <v>#N/A</v>
      </c>
      <c r="G94" s="17" cm="1">
        <f t="array" aca="1" ref="G94" ca="1">IFERROR(MEDIAN(IF(ISNUMBER(CE_YMain),CE_YMain)),0)</f>
        <v>0</v>
      </c>
    </row>
    <row r="95" spans="1:7" x14ac:dyDescent="0.25">
      <c r="A95" s="15"/>
      <c r="B95" s="18"/>
      <c r="C95" s="18"/>
      <c r="D95" s="18"/>
      <c r="E95" s="18"/>
      <c r="F95" s="17" t="e">
        <f>IFERROR(IF(COUNTA(Tbl_CE[[#This Row],[Whiteboard Use]:[Learning Opportunity Tool]])=0,NA(),SUM(Tbl_CE[[#This Row],[Whiteboard Use]:[Learning Opportunity Tool]])),NA())</f>
        <v>#N/A</v>
      </c>
      <c r="G95" s="17" cm="1">
        <f t="array" aca="1" ref="G95" ca="1">IFERROR(MEDIAN(IF(ISNUMBER(CE_YMain),CE_YMain)),0)</f>
        <v>0</v>
      </c>
    </row>
    <row r="96" spans="1:7" x14ac:dyDescent="0.25">
      <c r="A96" s="15"/>
      <c r="B96" s="18"/>
      <c r="C96" s="18"/>
      <c r="D96" s="18"/>
      <c r="E96" s="18"/>
      <c r="F96" s="17" t="e">
        <f>IFERROR(IF(COUNTA(Tbl_CE[[#This Row],[Whiteboard Use]:[Learning Opportunity Tool]])=0,NA(),SUM(Tbl_CE[[#This Row],[Whiteboard Use]:[Learning Opportunity Tool]])),NA())</f>
        <v>#N/A</v>
      </c>
      <c r="G96" s="17" cm="1">
        <f t="array" aca="1" ref="G96" ca="1">IFERROR(MEDIAN(IF(ISNUMBER(CE_YMain),CE_YMain)),0)</f>
        <v>0</v>
      </c>
    </row>
    <row r="97" spans="1:7" x14ac:dyDescent="0.25">
      <c r="A97" s="15"/>
      <c r="B97" s="18"/>
      <c r="C97" s="18"/>
      <c r="D97" s="18"/>
      <c r="E97" s="18"/>
      <c r="F97" s="17" t="e">
        <f>IFERROR(IF(COUNTA(Tbl_CE[[#This Row],[Whiteboard Use]:[Learning Opportunity Tool]])=0,NA(),SUM(Tbl_CE[[#This Row],[Whiteboard Use]:[Learning Opportunity Tool]])),NA())</f>
        <v>#N/A</v>
      </c>
      <c r="G97" s="17" cm="1">
        <f t="array" aca="1" ref="G97" ca="1">IFERROR(MEDIAN(IF(ISNUMBER(CE_YMain),CE_YMain)),0)</f>
        <v>0</v>
      </c>
    </row>
    <row r="98" spans="1:7" x14ac:dyDescent="0.25">
      <c r="A98" s="15"/>
      <c r="B98" s="18"/>
      <c r="C98" s="18"/>
      <c r="D98" s="18"/>
      <c r="E98" s="18"/>
      <c r="F98" s="17" t="e">
        <f>IFERROR(IF(COUNTA(Tbl_CE[[#This Row],[Whiteboard Use]:[Learning Opportunity Tool]])=0,NA(),SUM(Tbl_CE[[#This Row],[Whiteboard Use]:[Learning Opportunity Tool]])),NA())</f>
        <v>#N/A</v>
      </c>
      <c r="G98" s="17" cm="1">
        <f t="array" aca="1" ref="G98" ca="1">IFERROR(MEDIAN(IF(ISNUMBER(CE_YMain),CE_YMain)),0)</f>
        <v>0</v>
      </c>
    </row>
    <row r="99" spans="1:7" x14ac:dyDescent="0.25">
      <c r="A99" s="15"/>
      <c r="B99" s="18"/>
      <c r="C99" s="18"/>
      <c r="D99" s="18"/>
      <c r="E99" s="18"/>
      <c r="F99" s="17" t="e">
        <f>IFERROR(IF(COUNTA(Tbl_CE[[#This Row],[Whiteboard Use]:[Learning Opportunity Tool]])=0,NA(),SUM(Tbl_CE[[#This Row],[Whiteboard Use]:[Learning Opportunity Tool]])),NA())</f>
        <v>#N/A</v>
      </c>
      <c r="G99" s="17" cm="1">
        <f t="array" aca="1" ref="G99" ca="1">IFERROR(MEDIAN(IF(ISNUMBER(CE_YMain),CE_YMain)),0)</f>
        <v>0</v>
      </c>
    </row>
    <row r="100" spans="1:7" x14ac:dyDescent="0.25">
      <c r="A100" s="15"/>
      <c r="B100" s="18"/>
      <c r="C100" s="18"/>
      <c r="D100" s="18"/>
      <c r="E100" s="18"/>
      <c r="F100" s="17" t="e">
        <f>IFERROR(IF(COUNTA(Tbl_CE[[#This Row],[Whiteboard Use]:[Learning Opportunity Tool]])=0,NA(),SUM(Tbl_CE[[#This Row],[Whiteboard Use]:[Learning Opportunity Tool]])),NA())</f>
        <v>#N/A</v>
      </c>
      <c r="G100" s="17" cm="1">
        <f t="array" aca="1" ref="G100" ca="1">IFERROR(MEDIAN(IF(ISNUMBER(CE_YMain),CE_YMain)),0)</f>
        <v>0</v>
      </c>
    </row>
    <row r="101" spans="1:7" x14ac:dyDescent="0.25">
      <c r="A101" s="15"/>
      <c r="B101" s="18"/>
      <c r="C101" s="18"/>
      <c r="D101" s="18"/>
      <c r="E101" s="18"/>
      <c r="F101" s="17" t="e">
        <f>IFERROR(IF(COUNTA(Tbl_CE[[#This Row],[Whiteboard Use]:[Learning Opportunity Tool]])=0,NA(),SUM(Tbl_CE[[#This Row],[Whiteboard Use]:[Learning Opportunity Tool]])),NA())</f>
        <v>#N/A</v>
      </c>
      <c r="G101" s="17" cm="1">
        <f t="array" aca="1" ref="G101" ca="1">IFERROR(MEDIAN(IF(ISNUMBER(CE_YMain),CE_YMain)),0)</f>
        <v>0</v>
      </c>
    </row>
    <row r="102" spans="1:7" x14ac:dyDescent="0.25">
      <c r="A102" s="15"/>
      <c r="B102" s="18"/>
      <c r="C102" s="18"/>
      <c r="D102" s="18"/>
      <c r="E102" s="18"/>
      <c r="F102" s="17" t="e">
        <f>IFERROR(IF(COUNTA(Tbl_CE[[#This Row],[Whiteboard Use]:[Learning Opportunity Tool]])=0,NA(),SUM(Tbl_CE[[#This Row],[Whiteboard Use]:[Learning Opportunity Tool]])),NA())</f>
        <v>#N/A</v>
      </c>
      <c r="G102" s="17" cm="1">
        <f t="array" aca="1" ref="G102" ca="1">IFERROR(MEDIAN(IF(ISNUMBER(CE_YMain),CE_YMain)),0)</f>
        <v>0</v>
      </c>
    </row>
    <row r="103" spans="1:7" x14ac:dyDescent="0.25">
      <c r="A103" s="15"/>
      <c r="B103" s="18"/>
      <c r="C103" s="18"/>
      <c r="D103" s="18"/>
      <c r="E103" s="18"/>
      <c r="F103" s="17" t="e">
        <f>IFERROR(IF(COUNTA(Tbl_CE[[#This Row],[Whiteboard Use]:[Learning Opportunity Tool]])=0,NA(),SUM(Tbl_CE[[#This Row],[Whiteboard Use]:[Learning Opportunity Tool]])),NA())</f>
        <v>#N/A</v>
      </c>
      <c r="G103" s="17" cm="1">
        <f t="array" aca="1" ref="G103" ca="1">IFERROR(MEDIAN(IF(ISNUMBER(CE_YMain),CE_YMain)),0)</f>
        <v>0</v>
      </c>
    </row>
    <row r="104" spans="1:7" x14ac:dyDescent="0.25">
      <c r="A104" s="15"/>
      <c r="B104" s="18"/>
      <c r="C104" s="18"/>
      <c r="D104" s="18"/>
      <c r="E104" s="18"/>
      <c r="F104" s="17" t="e">
        <f>IFERROR(IF(COUNTA(Tbl_CE[[#This Row],[Whiteboard Use]:[Learning Opportunity Tool]])=0,NA(),SUM(Tbl_CE[[#This Row],[Whiteboard Use]:[Learning Opportunity Tool]])),NA())</f>
        <v>#N/A</v>
      </c>
      <c r="G104" s="17" cm="1">
        <f t="array" aca="1" ref="G104" ca="1">IFERROR(MEDIAN(IF(ISNUMBER(CE_YMain),CE_YMain)),0)</f>
        <v>0</v>
      </c>
    </row>
    <row r="105" spans="1:7" x14ac:dyDescent="0.25">
      <c r="A105" s="15"/>
      <c r="B105" s="18"/>
      <c r="C105" s="18"/>
      <c r="D105" s="18"/>
      <c r="E105" s="18"/>
      <c r="F105" s="17" t="e">
        <f>IFERROR(IF(COUNTA(Tbl_CE[[#This Row],[Whiteboard Use]:[Learning Opportunity Tool]])=0,NA(),SUM(Tbl_CE[[#This Row],[Whiteboard Use]:[Learning Opportunity Tool]])),NA())</f>
        <v>#N/A</v>
      </c>
      <c r="G105" s="17" cm="1">
        <f t="array" aca="1" ref="G105" ca="1">IFERROR(MEDIAN(IF(ISNUMBER(CE_YMain),CE_YMain)),0)</f>
        <v>0</v>
      </c>
    </row>
    <row r="106" spans="1:7" x14ac:dyDescent="0.25">
      <c r="A106" s="15"/>
      <c r="B106" s="18"/>
      <c r="C106" s="18"/>
      <c r="D106" s="18"/>
      <c r="E106" s="18"/>
      <c r="F106" s="17" t="e">
        <f>IFERROR(IF(COUNTA(Tbl_CE[[#This Row],[Whiteboard Use]:[Learning Opportunity Tool]])=0,NA(),SUM(Tbl_CE[[#This Row],[Whiteboard Use]:[Learning Opportunity Tool]])),NA())</f>
        <v>#N/A</v>
      </c>
      <c r="G106" s="17" cm="1">
        <f t="array" aca="1" ref="G106" ca="1">IFERROR(MEDIAN(IF(ISNUMBER(CE_YMain),CE_YMain)),0)</f>
        <v>0</v>
      </c>
    </row>
    <row r="107" spans="1:7" x14ac:dyDescent="0.25">
      <c r="A107" s="15"/>
      <c r="B107" s="18"/>
      <c r="C107" s="18"/>
      <c r="D107" s="18"/>
      <c r="E107" s="18"/>
      <c r="F107" s="17" t="e">
        <f>IFERROR(IF(COUNTA(Tbl_CE[[#This Row],[Whiteboard Use]:[Learning Opportunity Tool]])=0,NA(),SUM(Tbl_CE[[#This Row],[Whiteboard Use]:[Learning Opportunity Tool]])),NA())</f>
        <v>#N/A</v>
      </c>
      <c r="G107" s="17" cm="1">
        <f t="array" aca="1" ref="G107" ca="1">IFERROR(MEDIAN(IF(ISNUMBER(CE_YMain),CE_YMain)),0)</f>
        <v>0</v>
      </c>
    </row>
    <row r="108" spans="1:7" x14ac:dyDescent="0.25">
      <c r="A108" s="15"/>
      <c r="B108" s="18"/>
      <c r="C108" s="18"/>
      <c r="D108" s="18"/>
      <c r="E108" s="18"/>
      <c r="F108" s="17" t="e">
        <f>IFERROR(IF(COUNTA(Tbl_CE[[#This Row],[Whiteboard Use]:[Learning Opportunity Tool]])=0,NA(),SUM(Tbl_CE[[#This Row],[Whiteboard Use]:[Learning Opportunity Tool]])),NA())</f>
        <v>#N/A</v>
      </c>
      <c r="G108" s="17" cm="1">
        <f t="array" aca="1" ref="G108" ca="1">IFERROR(MEDIAN(IF(ISNUMBER(CE_YMain),CE_YMain)),0)</f>
        <v>0</v>
      </c>
    </row>
    <row r="109" spans="1:7" x14ac:dyDescent="0.25">
      <c r="A109" s="15"/>
      <c r="B109" s="18"/>
      <c r="C109" s="18"/>
      <c r="D109" s="18"/>
      <c r="E109" s="18"/>
      <c r="F109" s="17" t="e">
        <f>IFERROR(IF(COUNTA(Tbl_CE[[#This Row],[Whiteboard Use]:[Learning Opportunity Tool]])=0,NA(),SUM(Tbl_CE[[#This Row],[Whiteboard Use]:[Learning Opportunity Tool]])),NA())</f>
        <v>#N/A</v>
      </c>
      <c r="G109" s="17" cm="1">
        <f t="array" aca="1" ref="G109" ca="1">IFERROR(MEDIAN(IF(ISNUMBER(CE_YMain),CE_YMain)),0)</f>
        <v>0</v>
      </c>
    </row>
    <row r="110" spans="1:7" x14ac:dyDescent="0.25">
      <c r="A110" s="15"/>
      <c r="B110" s="18"/>
      <c r="C110" s="18"/>
      <c r="D110" s="18"/>
      <c r="E110" s="18"/>
      <c r="F110" s="17" t="e">
        <f>IFERROR(IF(COUNTA(Tbl_CE[[#This Row],[Whiteboard Use]:[Learning Opportunity Tool]])=0,NA(),SUM(Tbl_CE[[#This Row],[Whiteboard Use]:[Learning Opportunity Tool]])),NA())</f>
        <v>#N/A</v>
      </c>
      <c r="G110" s="17" cm="1">
        <f t="array" aca="1" ref="G110" ca="1">IFERROR(MEDIAN(IF(ISNUMBER(CE_YMain),CE_YMain)),0)</f>
        <v>0</v>
      </c>
    </row>
    <row r="111" spans="1:7" x14ac:dyDescent="0.25">
      <c r="A111" s="15"/>
      <c r="B111" s="18"/>
      <c r="C111" s="18"/>
      <c r="D111" s="18"/>
      <c r="E111" s="18"/>
      <c r="F111" s="17" t="e">
        <f>IFERROR(IF(COUNTA(Tbl_CE[[#This Row],[Whiteboard Use]:[Learning Opportunity Tool]])=0,NA(),SUM(Tbl_CE[[#This Row],[Whiteboard Use]:[Learning Opportunity Tool]])),NA())</f>
        <v>#N/A</v>
      </c>
      <c r="G111" s="17" cm="1">
        <f t="array" aca="1" ref="G111" ca="1">IFERROR(MEDIAN(IF(ISNUMBER(CE_YMain),CE_YMain)),0)</f>
        <v>0</v>
      </c>
    </row>
    <row r="112" spans="1:7" x14ac:dyDescent="0.25">
      <c r="A112" s="15"/>
      <c r="B112" s="18"/>
      <c r="C112" s="18"/>
      <c r="D112" s="18"/>
      <c r="E112" s="18"/>
      <c r="F112" s="17" t="e">
        <f>IFERROR(IF(COUNTA(Tbl_CE[[#This Row],[Whiteboard Use]:[Learning Opportunity Tool]])=0,NA(),SUM(Tbl_CE[[#This Row],[Whiteboard Use]:[Learning Opportunity Tool]])),NA())</f>
        <v>#N/A</v>
      </c>
      <c r="G112" s="17" cm="1">
        <f t="array" aca="1" ref="G112" ca="1">IFERROR(MEDIAN(IF(ISNUMBER(CE_YMain),CE_YMain)),0)</f>
        <v>0</v>
      </c>
    </row>
    <row r="113" spans="1:7" x14ac:dyDescent="0.25">
      <c r="A113" s="15"/>
      <c r="B113" s="18"/>
      <c r="C113" s="18"/>
      <c r="D113" s="18"/>
      <c r="E113" s="18"/>
      <c r="F113" s="17" t="e">
        <f>IFERROR(IF(COUNTA(Tbl_CE[[#This Row],[Whiteboard Use]:[Learning Opportunity Tool]])=0,NA(),SUM(Tbl_CE[[#This Row],[Whiteboard Use]:[Learning Opportunity Tool]])),NA())</f>
        <v>#N/A</v>
      </c>
      <c r="G113" s="17" cm="1">
        <f t="array" aca="1" ref="G113" ca="1">IFERROR(MEDIAN(IF(ISNUMBER(CE_YMain),CE_YMain)),0)</f>
        <v>0</v>
      </c>
    </row>
    <row r="114" spans="1:7" x14ac:dyDescent="0.25">
      <c r="A114" s="15"/>
      <c r="B114" s="18"/>
      <c r="C114" s="18"/>
      <c r="D114" s="18"/>
      <c r="E114" s="18"/>
      <c r="F114" s="17" t="e">
        <f>IFERROR(IF(COUNTA(Tbl_CE[[#This Row],[Whiteboard Use]:[Learning Opportunity Tool]])=0,NA(),SUM(Tbl_CE[[#This Row],[Whiteboard Use]:[Learning Opportunity Tool]])),NA())</f>
        <v>#N/A</v>
      </c>
      <c r="G114" s="17" cm="1">
        <f t="array" aca="1" ref="G114" ca="1">IFERROR(MEDIAN(IF(ISNUMBER(CE_YMain),CE_YMain)),0)</f>
        <v>0</v>
      </c>
    </row>
    <row r="115" spans="1:7" x14ac:dyDescent="0.25">
      <c r="A115" s="15"/>
      <c r="B115" s="18"/>
      <c r="C115" s="18"/>
      <c r="D115" s="18"/>
      <c r="E115" s="18"/>
      <c r="F115" s="17" t="e">
        <f>IFERROR(IF(COUNTA(Tbl_CE[[#This Row],[Whiteboard Use]:[Learning Opportunity Tool]])=0,NA(),SUM(Tbl_CE[[#This Row],[Whiteboard Use]:[Learning Opportunity Tool]])),NA())</f>
        <v>#N/A</v>
      </c>
      <c r="G115" s="17" cm="1">
        <f t="array" aca="1" ref="G115" ca="1">IFERROR(MEDIAN(IF(ISNUMBER(CE_YMain),CE_YMain)),0)</f>
        <v>0</v>
      </c>
    </row>
    <row r="116" spans="1:7" x14ac:dyDescent="0.25">
      <c r="A116" s="15"/>
      <c r="B116" s="18"/>
      <c r="C116" s="18"/>
      <c r="D116" s="18"/>
      <c r="E116" s="18"/>
      <c r="F116" s="17" t="e">
        <f>IFERROR(IF(COUNTA(Tbl_CE[[#This Row],[Whiteboard Use]:[Learning Opportunity Tool]])=0,NA(),SUM(Tbl_CE[[#This Row],[Whiteboard Use]:[Learning Opportunity Tool]])),NA())</f>
        <v>#N/A</v>
      </c>
      <c r="G116" s="17" cm="1">
        <f t="array" aca="1" ref="G116" ca="1">IFERROR(MEDIAN(IF(ISNUMBER(CE_YMain),CE_YMain)),0)</f>
        <v>0</v>
      </c>
    </row>
    <row r="117" spans="1:7" x14ac:dyDescent="0.25">
      <c r="A117" s="15"/>
      <c r="B117" s="18"/>
      <c r="C117" s="18"/>
      <c r="D117" s="18"/>
      <c r="E117" s="18"/>
      <c r="F117" s="17" t="e">
        <f>IFERROR(IF(COUNTA(Tbl_CE[[#This Row],[Whiteboard Use]:[Learning Opportunity Tool]])=0,NA(),SUM(Tbl_CE[[#This Row],[Whiteboard Use]:[Learning Opportunity Tool]])),NA())</f>
        <v>#N/A</v>
      </c>
      <c r="G117" s="17" cm="1">
        <f t="array" aca="1" ref="G117" ca="1">IFERROR(MEDIAN(IF(ISNUMBER(CE_YMain),CE_YMain)),0)</f>
        <v>0</v>
      </c>
    </row>
    <row r="118" spans="1:7" x14ac:dyDescent="0.25">
      <c r="A118" s="15"/>
      <c r="B118" s="18"/>
      <c r="C118" s="18"/>
      <c r="D118" s="18"/>
      <c r="E118" s="18"/>
      <c r="F118" s="17" t="e">
        <f>IFERROR(IF(COUNTA(Tbl_CE[[#This Row],[Whiteboard Use]:[Learning Opportunity Tool]])=0,NA(),SUM(Tbl_CE[[#This Row],[Whiteboard Use]:[Learning Opportunity Tool]])),NA())</f>
        <v>#N/A</v>
      </c>
      <c r="G118" s="17" cm="1">
        <f t="array" aca="1" ref="G118" ca="1">IFERROR(MEDIAN(IF(ISNUMBER(CE_YMain),CE_YMain)),0)</f>
        <v>0</v>
      </c>
    </row>
    <row r="119" spans="1:7" x14ac:dyDescent="0.25">
      <c r="A119" s="15"/>
      <c r="B119" s="18"/>
      <c r="C119" s="18"/>
      <c r="D119" s="18"/>
      <c r="E119" s="18"/>
      <c r="F119" s="17" t="e">
        <f>IFERROR(IF(COUNTA(Tbl_CE[[#This Row],[Whiteboard Use]:[Learning Opportunity Tool]])=0,NA(),SUM(Tbl_CE[[#This Row],[Whiteboard Use]:[Learning Opportunity Tool]])),NA())</f>
        <v>#N/A</v>
      </c>
      <c r="G119" s="17" cm="1">
        <f t="array" aca="1" ref="G119" ca="1">IFERROR(MEDIAN(IF(ISNUMBER(CE_YMain),CE_YMain)),0)</f>
        <v>0</v>
      </c>
    </row>
    <row r="120" spans="1:7" x14ac:dyDescent="0.25">
      <c r="A120" s="15"/>
      <c r="B120" s="18"/>
      <c r="C120" s="18"/>
      <c r="D120" s="18"/>
      <c r="E120" s="18"/>
      <c r="F120" s="17" t="e">
        <f>IFERROR(IF(COUNTA(Tbl_CE[[#This Row],[Whiteboard Use]:[Learning Opportunity Tool]])=0,NA(),SUM(Tbl_CE[[#This Row],[Whiteboard Use]:[Learning Opportunity Tool]])),NA())</f>
        <v>#N/A</v>
      </c>
      <c r="G120" s="17" cm="1">
        <f t="array" aca="1" ref="G120" ca="1">IFERROR(MEDIAN(IF(ISNUMBER(CE_YMain),CE_YMain)),0)</f>
        <v>0</v>
      </c>
    </row>
    <row r="121" spans="1:7" x14ac:dyDescent="0.25">
      <c r="A121" s="15"/>
      <c r="B121" s="18"/>
      <c r="C121" s="18"/>
      <c r="D121" s="18"/>
      <c r="E121" s="18"/>
      <c r="F121" s="17" t="e">
        <f>IFERROR(IF(COUNTA(Tbl_CE[[#This Row],[Whiteboard Use]:[Learning Opportunity Tool]])=0,NA(),SUM(Tbl_CE[[#This Row],[Whiteboard Use]:[Learning Opportunity Tool]])),NA())</f>
        <v>#N/A</v>
      </c>
      <c r="G121" s="17" cm="1">
        <f t="array" aca="1" ref="G121" ca="1">IFERROR(MEDIAN(IF(ISNUMBER(CE_YMain),CE_YMain)),0)</f>
        <v>0</v>
      </c>
    </row>
    <row r="122" spans="1:7" x14ac:dyDescent="0.25">
      <c r="A122" s="15"/>
      <c r="B122" s="18"/>
      <c r="C122" s="18"/>
      <c r="D122" s="18"/>
      <c r="E122" s="18"/>
      <c r="F122" s="17" t="e">
        <f>IFERROR(IF(COUNTA(Tbl_CE[[#This Row],[Whiteboard Use]:[Learning Opportunity Tool]])=0,NA(),SUM(Tbl_CE[[#This Row],[Whiteboard Use]:[Learning Opportunity Tool]])),NA())</f>
        <v>#N/A</v>
      </c>
      <c r="G122" s="17" cm="1">
        <f t="array" aca="1" ref="G122" ca="1">IFERROR(MEDIAN(IF(ISNUMBER(CE_YMain),CE_YMain)),0)</f>
        <v>0</v>
      </c>
    </row>
    <row r="123" spans="1:7" x14ac:dyDescent="0.25">
      <c r="A123" s="15"/>
      <c r="B123" s="18"/>
      <c r="C123" s="18"/>
      <c r="D123" s="18"/>
      <c r="E123" s="18"/>
      <c r="F123" s="17" t="e">
        <f>IFERROR(IF(COUNTA(Tbl_CE[[#This Row],[Whiteboard Use]:[Learning Opportunity Tool]])=0,NA(),SUM(Tbl_CE[[#This Row],[Whiteboard Use]:[Learning Opportunity Tool]])),NA())</f>
        <v>#N/A</v>
      </c>
      <c r="G123" s="17" cm="1">
        <f t="array" aca="1" ref="G123" ca="1">IFERROR(MEDIAN(IF(ISNUMBER(CE_YMain),CE_YMain)),0)</f>
        <v>0</v>
      </c>
    </row>
    <row r="124" spans="1:7" x14ac:dyDescent="0.25">
      <c r="A124" s="15"/>
      <c r="B124" s="18"/>
      <c r="C124" s="18"/>
      <c r="D124" s="18"/>
      <c r="E124" s="18"/>
      <c r="F124" s="17" t="e">
        <f>IFERROR(IF(COUNTA(Tbl_CE[[#This Row],[Whiteboard Use]:[Learning Opportunity Tool]])=0,NA(),SUM(Tbl_CE[[#This Row],[Whiteboard Use]:[Learning Opportunity Tool]])),NA())</f>
        <v>#N/A</v>
      </c>
      <c r="G124" s="17" cm="1">
        <f t="array" aca="1" ref="G124" ca="1">IFERROR(MEDIAN(IF(ISNUMBER(CE_YMain),CE_YMain)),0)</f>
        <v>0</v>
      </c>
    </row>
    <row r="125" spans="1:7" x14ac:dyDescent="0.25">
      <c r="A125" s="15"/>
      <c r="B125" s="18"/>
      <c r="C125" s="18"/>
      <c r="D125" s="18"/>
      <c r="E125" s="18"/>
      <c r="F125" s="17" t="e">
        <f>IFERROR(IF(COUNTA(Tbl_CE[[#This Row],[Whiteboard Use]:[Learning Opportunity Tool]])=0,NA(),SUM(Tbl_CE[[#This Row],[Whiteboard Use]:[Learning Opportunity Tool]])),NA())</f>
        <v>#N/A</v>
      </c>
      <c r="G125" s="17" cm="1">
        <f t="array" aca="1" ref="G125" ca="1">IFERROR(MEDIAN(IF(ISNUMBER(CE_YMain),CE_YMain)),0)</f>
        <v>0</v>
      </c>
    </row>
    <row r="126" spans="1:7" x14ac:dyDescent="0.25">
      <c r="A126" s="15"/>
      <c r="B126" s="18"/>
      <c r="C126" s="18"/>
      <c r="D126" s="18"/>
      <c r="E126" s="18"/>
      <c r="F126" s="17" t="e">
        <f>IFERROR(IF(COUNTA(Tbl_CE[[#This Row],[Whiteboard Use]:[Learning Opportunity Tool]])=0,NA(),SUM(Tbl_CE[[#This Row],[Whiteboard Use]:[Learning Opportunity Tool]])),NA())</f>
        <v>#N/A</v>
      </c>
      <c r="G126" s="17" cm="1">
        <f t="array" aca="1" ref="G126" ca="1">IFERROR(MEDIAN(IF(ISNUMBER(CE_YMain),CE_YMain)),0)</f>
        <v>0</v>
      </c>
    </row>
    <row r="127" spans="1:7" x14ac:dyDescent="0.25">
      <c r="A127" s="15"/>
      <c r="B127" s="18"/>
      <c r="C127" s="18"/>
      <c r="D127" s="18"/>
      <c r="E127" s="18"/>
      <c r="F127" s="17" t="e">
        <f>IFERROR(IF(COUNTA(Tbl_CE[[#This Row],[Whiteboard Use]:[Learning Opportunity Tool]])=0,NA(),SUM(Tbl_CE[[#This Row],[Whiteboard Use]:[Learning Opportunity Tool]])),NA())</f>
        <v>#N/A</v>
      </c>
      <c r="G127" s="17" cm="1">
        <f t="array" aca="1" ref="G127" ca="1">IFERROR(MEDIAN(IF(ISNUMBER(CE_YMain),CE_YMain)),0)</f>
        <v>0</v>
      </c>
    </row>
    <row r="128" spans="1:7" x14ac:dyDescent="0.25">
      <c r="A128" s="15"/>
      <c r="B128" s="18"/>
      <c r="C128" s="18"/>
      <c r="D128" s="18"/>
      <c r="E128" s="18"/>
      <c r="F128" s="17" t="e">
        <f>IFERROR(IF(COUNTA(Tbl_CE[[#This Row],[Whiteboard Use]:[Learning Opportunity Tool]])=0,NA(),SUM(Tbl_CE[[#This Row],[Whiteboard Use]:[Learning Opportunity Tool]])),NA())</f>
        <v>#N/A</v>
      </c>
      <c r="G128" s="17" cm="1">
        <f t="array" aca="1" ref="G128" ca="1">IFERROR(MEDIAN(IF(ISNUMBER(CE_YMain),CE_YMain)),0)</f>
        <v>0</v>
      </c>
    </row>
    <row r="129" spans="1:7" x14ac:dyDescent="0.25">
      <c r="A129" s="15"/>
      <c r="B129" s="18"/>
      <c r="C129" s="18"/>
      <c r="D129" s="18"/>
      <c r="E129" s="18"/>
      <c r="F129" s="17" t="e">
        <f>IFERROR(IF(COUNTA(Tbl_CE[[#This Row],[Whiteboard Use]:[Learning Opportunity Tool]])=0,NA(),SUM(Tbl_CE[[#This Row],[Whiteboard Use]:[Learning Opportunity Tool]])),NA())</f>
        <v>#N/A</v>
      </c>
      <c r="G129" s="17" cm="1">
        <f t="array" aca="1" ref="G129" ca="1">IFERROR(MEDIAN(IF(ISNUMBER(CE_YMain),CE_YMain)),0)</f>
        <v>0</v>
      </c>
    </row>
    <row r="130" spans="1:7" x14ac:dyDescent="0.25">
      <c r="A130" s="15"/>
      <c r="B130" s="18"/>
      <c r="C130" s="18"/>
      <c r="D130" s="18"/>
      <c r="E130" s="18"/>
      <c r="F130" s="17" t="e">
        <f>IFERROR(IF(COUNTA(Tbl_CE[[#This Row],[Whiteboard Use]:[Learning Opportunity Tool]])=0,NA(),SUM(Tbl_CE[[#This Row],[Whiteboard Use]:[Learning Opportunity Tool]])),NA())</f>
        <v>#N/A</v>
      </c>
      <c r="G130" s="17" cm="1">
        <f t="array" aca="1" ref="G130" ca="1">IFERROR(MEDIAN(IF(ISNUMBER(CE_YMain),CE_YMain)),0)</f>
        <v>0</v>
      </c>
    </row>
    <row r="131" spans="1:7" x14ac:dyDescent="0.25">
      <c r="A131" s="15"/>
      <c r="B131" s="18"/>
      <c r="C131" s="18"/>
      <c r="D131" s="18"/>
      <c r="E131" s="18"/>
      <c r="F131" s="17" t="e">
        <f>IFERROR(IF(COUNTA(Tbl_CE[[#This Row],[Whiteboard Use]:[Learning Opportunity Tool]])=0,NA(),SUM(Tbl_CE[[#This Row],[Whiteboard Use]:[Learning Opportunity Tool]])),NA())</f>
        <v>#N/A</v>
      </c>
      <c r="G131" s="17" cm="1">
        <f t="array" aca="1" ref="G131" ca="1">IFERROR(MEDIAN(IF(ISNUMBER(CE_YMain),CE_YMain)),0)</f>
        <v>0</v>
      </c>
    </row>
    <row r="132" spans="1:7" x14ac:dyDescent="0.25">
      <c r="A132" s="15"/>
      <c r="B132" s="18"/>
      <c r="C132" s="18"/>
      <c r="D132" s="18"/>
      <c r="E132" s="18"/>
      <c r="F132" s="17" t="e">
        <f>IFERROR(IF(COUNTA(Tbl_CE[[#This Row],[Whiteboard Use]:[Learning Opportunity Tool]])=0,NA(),SUM(Tbl_CE[[#This Row],[Whiteboard Use]:[Learning Opportunity Tool]])),NA())</f>
        <v>#N/A</v>
      </c>
      <c r="G132" s="17" cm="1">
        <f t="array" aca="1" ref="G132" ca="1">IFERROR(MEDIAN(IF(ISNUMBER(CE_YMain),CE_YMain)),0)</f>
        <v>0</v>
      </c>
    </row>
    <row r="133" spans="1:7" x14ac:dyDescent="0.25">
      <c r="A133" s="15"/>
      <c r="B133" s="18"/>
      <c r="C133" s="18"/>
      <c r="D133" s="18"/>
      <c r="E133" s="18"/>
      <c r="F133" s="17" t="e">
        <f>IFERROR(IF(COUNTA(Tbl_CE[[#This Row],[Whiteboard Use]:[Learning Opportunity Tool]])=0,NA(),SUM(Tbl_CE[[#This Row],[Whiteboard Use]:[Learning Opportunity Tool]])),NA())</f>
        <v>#N/A</v>
      </c>
      <c r="G133" s="17" cm="1">
        <f t="array" aca="1" ref="G133" ca="1">IFERROR(MEDIAN(IF(ISNUMBER(CE_YMain),CE_YMain)),0)</f>
        <v>0</v>
      </c>
    </row>
    <row r="134" spans="1:7" x14ac:dyDescent="0.25">
      <c r="A134" s="15"/>
      <c r="B134" s="18"/>
      <c r="C134" s="18"/>
      <c r="D134" s="18"/>
      <c r="E134" s="18"/>
      <c r="F134" s="17" t="e">
        <f>IFERROR(IF(COUNTA(Tbl_CE[[#This Row],[Whiteboard Use]:[Learning Opportunity Tool]])=0,NA(),SUM(Tbl_CE[[#This Row],[Whiteboard Use]:[Learning Opportunity Tool]])),NA())</f>
        <v>#N/A</v>
      </c>
      <c r="G134" s="17" cm="1">
        <f t="array" aca="1" ref="G134" ca="1">IFERROR(MEDIAN(IF(ISNUMBER(CE_YMain),CE_YMain)),0)</f>
        <v>0</v>
      </c>
    </row>
  </sheetData>
  <sheetProtection algorithmName="SHA-512" hashValue="2Zpt7kr8lZLNN9pZIEWPBik/tRuD98XbkLMdFDMiTGBHjAoYRgqbQF5XMCZYI42BR0ghTV+m5bxaKqds+r8AvA==" saltValue="IWETbLoCPXx4ollS742Tfg==" spinCount="100000" sheet="1" objects="1" formatCells="0" formatColumns="0" formatRows="0" insertColumns="0" insertRows="0" deleteColumns="0" deleteRows="0" autoFilter="0"/>
  <mergeCells count="4">
    <mergeCell ref="J4:T4"/>
    <mergeCell ref="I3:T3"/>
    <mergeCell ref="I28:T33"/>
    <mergeCell ref="J5:O5"/>
  </mergeCells>
  <dataValidations count="1">
    <dataValidation type="list" allowBlank="1" showInputMessage="1" showErrorMessage="1" sqref="J5" xr:uid="{46A717E0-8BBC-4A00-B176-9722701A39EB}">
      <formula1>$B$3:$F$3</formula1>
    </dataValidation>
  </dataValidations>
  <pageMargins left="0.25" right="0.25" top="0.75" bottom="0.75" header="0.3" footer="0.3"/>
  <pageSetup scale="69" fitToHeight="0" orientation="landscape" r:id="rId1"/>
  <headerFooter>
    <oddHeader>&amp;L&amp;"Calibri,Regular"Team Fundamentals - Process Measures&amp;R&amp;G</oddHeader>
  </headerFooter>
  <rowBreaks count="1" manualBreakCount="1">
    <brk id="34" max="19" man="1"/>
  </rowBreaks>
  <drawing r:id="rId2"/>
  <legacyDrawing r:id="rId3"/>
  <legacyDrawingHF r:id="rId4"/>
  <tableParts count="1">
    <tablePart r:id="rId5"/>
  </tableParts>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89ADAD3-E060-45E1-8A74-9AF153965518}">
  <sheetPr>
    <tabColor rgb="FF00919B"/>
    <pageSetUpPr fitToPage="1"/>
  </sheetPr>
  <dimension ref="A1:W134"/>
  <sheetViews>
    <sheetView showGridLines="0" zoomScaleNormal="100" zoomScaleSheetLayoutView="100" workbookViewId="0">
      <pane ySplit="1" topLeftCell="A2" activePane="bottomLeft" state="frozen"/>
      <selection activeCell="G11" sqref="G11"/>
      <selection pane="bottomLeft" activeCell="V35" sqref="V35"/>
    </sheetView>
  </sheetViews>
  <sheetFormatPr defaultRowHeight="15" x14ac:dyDescent="0.25"/>
  <cols>
    <col min="1" max="1" width="13.7109375" style="13" customWidth="1"/>
    <col min="2" max="5" width="13.7109375" style="21" customWidth="1"/>
    <col min="6" max="6" width="10.7109375" style="21" customWidth="1"/>
    <col min="7" max="7" width="9.7109375" style="21" customWidth="1"/>
    <col min="8" max="8" width="2.7109375" style="6" customWidth="1"/>
    <col min="9" max="20" width="8.85546875" style="6" customWidth="1"/>
    <col min="21" max="16384" width="9.140625" style="6"/>
  </cols>
  <sheetData>
    <row r="1" spans="1:23" s="44" customFormat="1" ht="23.25" x14ac:dyDescent="0.35">
      <c r="A1" s="43" t="s">
        <v>209</v>
      </c>
    </row>
    <row r="2" spans="1:23" s="76" customFormat="1" x14ac:dyDescent="0.25">
      <c r="A2" s="11" t="s">
        <v>15</v>
      </c>
      <c r="B2" s="12" t="s">
        <v>208</v>
      </c>
      <c r="C2" s="12"/>
      <c r="D2" s="12"/>
      <c r="E2" s="12"/>
      <c r="F2" s="12" t="s">
        <v>64</v>
      </c>
      <c r="G2" s="12" t="s">
        <v>62</v>
      </c>
    </row>
    <row r="3" spans="1:23" ht="30" x14ac:dyDescent="0.25">
      <c r="A3" s="107" t="s">
        <v>0</v>
      </c>
      <c r="B3" s="112" t="s">
        <v>116</v>
      </c>
      <c r="C3" s="112" t="s">
        <v>100</v>
      </c>
      <c r="D3" s="111" t="s">
        <v>210</v>
      </c>
      <c r="E3" s="111" t="s">
        <v>211</v>
      </c>
      <c r="F3" s="109" t="s">
        <v>202</v>
      </c>
      <c r="G3" s="110" t="s">
        <v>18</v>
      </c>
      <c r="I3" s="144" t="s">
        <v>198</v>
      </c>
      <c r="J3" s="144"/>
      <c r="K3" s="144"/>
      <c r="L3" s="144"/>
      <c r="M3" s="144"/>
      <c r="N3" s="144"/>
      <c r="O3" s="144"/>
      <c r="P3" s="144"/>
      <c r="Q3" s="144"/>
      <c r="R3" s="144"/>
      <c r="S3" s="144"/>
      <c r="T3" s="144"/>
    </row>
    <row r="4" spans="1:23" x14ac:dyDescent="0.25">
      <c r="A4" s="15">
        <v>44958</v>
      </c>
      <c r="B4" s="18"/>
      <c r="C4" s="18"/>
      <c r="D4" s="18"/>
      <c r="E4" s="18"/>
      <c r="F4" s="17" t="e">
        <f>IFERROR(IF(COUNTA(Tbl_EF[[#This Row],[Round Robin]:[Change Idea 4]])=0,NA(),SUM(Tbl_EF[[#This Row],[Round Robin]:[Change Idea 4]])),NA())</f>
        <v>#N/A</v>
      </c>
      <c r="G4" s="17" cm="1">
        <f t="array" aca="1" ref="G4" ca="1">IFERROR(MEDIAN(IF(ISNUMBER(EF_YMain),EF_YMain)),0)</f>
        <v>0</v>
      </c>
      <c r="H4" s="23">
        <f>IFERROR(MATCH($J$5,$B$3:$F$3,0),"")</f>
        <v>1</v>
      </c>
      <c r="I4" s="60" t="s">
        <v>19</v>
      </c>
      <c r="J4" s="146" t="s">
        <v>193</v>
      </c>
      <c r="K4" s="143"/>
      <c r="L4" s="143"/>
      <c r="M4" s="143"/>
      <c r="N4" s="143"/>
      <c r="O4" s="143"/>
      <c r="P4" s="143"/>
      <c r="Q4" s="143"/>
      <c r="R4" s="143"/>
      <c r="S4" s="143"/>
      <c r="T4" s="143"/>
    </row>
    <row r="5" spans="1:23" x14ac:dyDescent="0.25">
      <c r="A5" s="15"/>
      <c r="B5" s="18"/>
      <c r="C5" s="18"/>
      <c r="D5" s="18"/>
      <c r="E5" s="18"/>
      <c r="F5" s="17" t="e">
        <f>IFERROR(IF(COUNTA(Tbl_EF[[#This Row],[Round Robin]:[Change Idea 4]])=0,NA(),SUM(Tbl_EF[[#This Row],[Round Robin]:[Change Idea 4]])),NA())</f>
        <v>#N/A</v>
      </c>
      <c r="G5" s="17" cm="1">
        <f t="array" aca="1" ref="G5" ca="1">IFERROR(MEDIAN(IF(ISNUMBER(EF_YMain),EF_YMain)),0)</f>
        <v>0</v>
      </c>
      <c r="I5" s="14" t="s">
        <v>168</v>
      </c>
      <c r="J5" s="145" t="s">
        <v>116</v>
      </c>
      <c r="K5" s="145"/>
      <c r="L5" s="145"/>
      <c r="M5" s="145"/>
      <c r="N5" s="145"/>
      <c r="O5" s="59" t="s">
        <v>169</v>
      </c>
    </row>
    <row r="6" spans="1:23" x14ac:dyDescent="0.25">
      <c r="A6" s="15"/>
      <c r="B6" s="18"/>
      <c r="C6" s="18"/>
      <c r="D6" s="18"/>
      <c r="E6" s="18"/>
      <c r="F6" s="17" t="e">
        <f>IFERROR(IF(COUNTA(Tbl_EF[[#This Row],[Round Robin]:[Change Idea 4]])=0,NA(),SUM(Tbl_EF[[#This Row],[Round Robin]:[Change Idea 4]])),NA())</f>
        <v>#N/A</v>
      </c>
      <c r="G6" s="17" cm="1">
        <f t="array" aca="1" ref="G6" ca="1">IFERROR(MEDIAN(IF(ISNUMBER(EF_YMain),EF_YMain)),0)</f>
        <v>0</v>
      </c>
    </row>
    <row r="7" spans="1:23" x14ac:dyDescent="0.25">
      <c r="A7" s="15"/>
      <c r="B7" s="18"/>
      <c r="C7" s="18"/>
      <c r="D7" s="18"/>
      <c r="E7" s="18"/>
      <c r="F7" s="17" t="e">
        <f>IFERROR(IF(COUNTA(Tbl_EF[[#This Row],[Round Robin]:[Change Idea 4]])=0,NA(),SUM(Tbl_EF[[#This Row],[Round Robin]:[Change Idea 4]])),NA())</f>
        <v>#N/A</v>
      </c>
      <c r="G7" s="17" cm="1">
        <f t="array" aca="1" ref="G7" ca="1">IFERROR(MEDIAN(IF(ISNUMBER(EF_YMain),EF_YMain)),0)</f>
        <v>0</v>
      </c>
    </row>
    <row r="8" spans="1:23" x14ac:dyDescent="0.25">
      <c r="A8" s="15"/>
      <c r="B8" s="18"/>
      <c r="C8" s="18"/>
      <c r="D8" s="18"/>
      <c r="E8" s="18"/>
      <c r="F8" s="17" t="e">
        <f>IFERROR(IF(COUNTA(Tbl_EF[[#This Row],[Round Robin]:[Change Idea 4]])=0,NA(),SUM(Tbl_EF[[#This Row],[Round Robin]:[Change Idea 4]])),NA())</f>
        <v>#N/A</v>
      </c>
      <c r="G8" s="17" cm="1">
        <f t="array" aca="1" ref="G8" ca="1">IFERROR(MEDIAN(IF(ISNUMBER(EF_YMain),EF_YMain)),0)</f>
        <v>0</v>
      </c>
    </row>
    <row r="9" spans="1:23" x14ac:dyDescent="0.25">
      <c r="A9" s="15"/>
      <c r="B9" s="18"/>
      <c r="C9" s="18"/>
      <c r="D9" s="18"/>
      <c r="E9" s="18"/>
      <c r="F9" s="17" t="e">
        <f>IFERROR(IF(COUNTA(Tbl_EF[[#This Row],[Round Robin]:[Change Idea 4]])=0,NA(),SUM(Tbl_EF[[#This Row],[Round Robin]:[Change Idea 4]])),NA())</f>
        <v>#N/A</v>
      </c>
      <c r="G9" s="17" cm="1">
        <f t="array" aca="1" ref="G9" ca="1">IFERROR(MEDIAN(IF(ISNUMBER(EF_YMain),EF_YMain)),0)</f>
        <v>0</v>
      </c>
    </row>
    <row r="10" spans="1:23" x14ac:dyDescent="0.25">
      <c r="A10" s="15"/>
      <c r="B10" s="18"/>
      <c r="C10" s="18"/>
      <c r="D10" s="18"/>
      <c r="E10" s="18"/>
      <c r="F10" s="17" t="e">
        <f>IFERROR(IF(COUNTA(Tbl_EF[[#This Row],[Round Robin]:[Change Idea 4]])=0,NA(),SUM(Tbl_EF[[#This Row],[Round Robin]:[Change Idea 4]])),NA())</f>
        <v>#N/A</v>
      </c>
      <c r="G10" s="17" cm="1">
        <f t="array" aca="1" ref="G10" ca="1">IFERROR(MEDIAN(IF(ISNUMBER(EF_YMain),EF_YMain)),0)</f>
        <v>0</v>
      </c>
      <c r="W10" s="58"/>
    </row>
    <row r="11" spans="1:23" x14ac:dyDescent="0.25">
      <c r="A11" s="15"/>
      <c r="B11" s="18"/>
      <c r="C11" s="18"/>
      <c r="D11" s="18"/>
      <c r="E11" s="18"/>
      <c r="F11" s="17" t="e">
        <f>IFERROR(IF(COUNTA(Tbl_EF[[#This Row],[Round Robin]:[Change Idea 4]])=0,NA(),SUM(Tbl_EF[[#This Row],[Round Robin]:[Change Idea 4]])),NA())</f>
        <v>#N/A</v>
      </c>
      <c r="G11" s="17" cm="1">
        <f t="array" aca="1" ref="G11" ca="1">IFERROR(MEDIAN(IF(ISNUMBER(EF_YMain),EF_YMain)),0)</f>
        <v>0</v>
      </c>
    </row>
    <row r="12" spans="1:23" x14ac:dyDescent="0.25">
      <c r="A12" s="15"/>
      <c r="B12" s="18"/>
      <c r="C12" s="18"/>
      <c r="D12" s="18"/>
      <c r="E12" s="18"/>
      <c r="F12" s="17" t="e">
        <f>IFERROR(IF(COUNTA(Tbl_EF[[#This Row],[Round Robin]:[Change Idea 4]])=0,NA(),SUM(Tbl_EF[[#This Row],[Round Robin]:[Change Idea 4]])),NA())</f>
        <v>#N/A</v>
      </c>
      <c r="G12" s="17" cm="1">
        <f t="array" aca="1" ref="G12" ca="1">IFERROR(MEDIAN(IF(ISNUMBER(EF_YMain),EF_YMain)),0)</f>
        <v>0</v>
      </c>
    </row>
    <row r="13" spans="1:23" x14ac:dyDescent="0.25">
      <c r="A13" s="15"/>
      <c r="B13" s="18"/>
      <c r="C13" s="18"/>
      <c r="D13" s="18"/>
      <c r="E13" s="18"/>
      <c r="F13" s="17" t="e">
        <f>IFERROR(IF(COUNTA(Tbl_EF[[#This Row],[Round Robin]:[Change Idea 4]])=0,NA(),SUM(Tbl_EF[[#This Row],[Round Robin]:[Change Idea 4]])),NA())</f>
        <v>#N/A</v>
      </c>
      <c r="G13" s="17" cm="1">
        <f t="array" aca="1" ref="G13" ca="1">IFERROR(MEDIAN(IF(ISNUMBER(EF_YMain),EF_YMain)),0)</f>
        <v>0</v>
      </c>
    </row>
    <row r="14" spans="1:23" x14ac:dyDescent="0.25">
      <c r="A14" s="15"/>
      <c r="B14" s="18"/>
      <c r="C14" s="18"/>
      <c r="D14" s="18"/>
      <c r="E14" s="18"/>
      <c r="F14" s="17" t="e">
        <f>IFERROR(IF(COUNTA(Tbl_EF[[#This Row],[Round Robin]:[Change Idea 4]])=0,NA(),SUM(Tbl_EF[[#This Row],[Round Robin]:[Change Idea 4]])),NA())</f>
        <v>#N/A</v>
      </c>
      <c r="G14" s="17" cm="1">
        <f t="array" aca="1" ref="G14" ca="1">IFERROR(MEDIAN(IF(ISNUMBER(EF_YMain),EF_YMain)),0)</f>
        <v>0</v>
      </c>
    </row>
    <row r="15" spans="1:23" x14ac:dyDescent="0.25">
      <c r="A15" s="15"/>
      <c r="B15" s="18"/>
      <c r="C15" s="18"/>
      <c r="D15" s="18"/>
      <c r="E15" s="18"/>
      <c r="F15" s="17" t="e">
        <f>IFERROR(IF(COUNTA(Tbl_EF[[#This Row],[Round Robin]:[Change Idea 4]])=0,NA(),SUM(Tbl_EF[[#This Row],[Round Robin]:[Change Idea 4]])),NA())</f>
        <v>#N/A</v>
      </c>
      <c r="G15" s="17" cm="1">
        <f t="array" aca="1" ref="G15" ca="1">IFERROR(MEDIAN(IF(ISNUMBER(EF_YMain),EF_YMain)),0)</f>
        <v>0</v>
      </c>
    </row>
    <row r="16" spans="1:23" x14ac:dyDescent="0.25">
      <c r="A16" s="15"/>
      <c r="B16" s="18"/>
      <c r="C16" s="18"/>
      <c r="D16" s="18"/>
      <c r="E16" s="18"/>
      <c r="F16" s="17" t="e">
        <f>IFERROR(IF(COUNTA(Tbl_EF[[#This Row],[Round Robin]:[Change Idea 4]])=0,NA(),SUM(Tbl_EF[[#This Row],[Round Robin]:[Change Idea 4]])),NA())</f>
        <v>#N/A</v>
      </c>
      <c r="G16" s="17" cm="1">
        <f t="array" aca="1" ref="G16" ca="1">IFERROR(MEDIAN(IF(ISNUMBER(EF_YMain),EF_YMain)),0)</f>
        <v>0</v>
      </c>
    </row>
    <row r="17" spans="1:20" x14ac:dyDescent="0.25">
      <c r="A17" s="15"/>
      <c r="B17" s="18"/>
      <c r="C17" s="18"/>
      <c r="D17" s="18"/>
      <c r="E17" s="18"/>
      <c r="F17" s="17" t="e">
        <f>IFERROR(IF(COUNTA(Tbl_EF[[#This Row],[Round Robin]:[Change Idea 4]])=0,NA(),SUM(Tbl_EF[[#This Row],[Round Robin]:[Change Idea 4]])),NA())</f>
        <v>#N/A</v>
      </c>
      <c r="G17" s="17" cm="1">
        <f t="array" aca="1" ref="G17" ca="1">IFERROR(MEDIAN(IF(ISNUMBER(EF_YMain),EF_YMain)),0)</f>
        <v>0</v>
      </c>
    </row>
    <row r="18" spans="1:20" x14ac:dyDescent="0.25">
      <c r="A18" s="15"/>
      <c r="B18" s="18"/>
      <c r="C18" s="18"/>
      <c r="D18" s="18"/>
      <c r="E18" s="18"/>
      <c r="F18" s="17" t="e">
        <f>IFERROR(IF(COUNTA(Tbl_EF[[#This Row],[Round Robin]:[Change Idea 4]])=0,NA(),SUM(Tbl_EF[[#This Row],[Round Robin]:[Change Idea 4]])),NA())</f>
        <v>#N/A</v>
      </c>
      <c r="G18" s="17" cm="1">
        <f t="array" aca="1" ref="G18" ca="1">IFERROR(MEDIAN(IF(ISNUMBER(EF_YMain),EF_YMain)),0)</f>
        <v>0</v>
      </c>
    </row>
    <row r="19" spans="1:20" x14ac:dyDescent="0.25">
      <c r="A19" s="15"/>
      <c r="B19" s="18"/>
      <c r="C19" s="18"/>
      <c r="D19" s="18"/>
      <c r="E19" s="18"/>
      <c r="F19" s="17" t="e">
        <f>IFERROR(IF(COUNTA(Tbl_EF[[#This Row],[Round Robin]:[Change Idea 4]])=0,NA(),SUM(Tbl_EF[[#This Row],[Round Robin]:[Change Idea 4]])),NA())</f>
        <v>#N/A</v>
      </c>
      <c r="G19" s="17" cm="1">
        <f t="array" aca="1" ref="G19" ca="1">IFERROR(MEDIAN(IF(ISNUMBER(EF_YMain),EF_YMain)),0)</f>
        <v>0</v>
      </c>
    </row>
    <row r="20" spans="1:20" x14ac:dyDescent="0.25">
      <c r="A20" s="15"/>
      <c r="B20" s="18"/>
      <c r="C20" s="18"/>
      <c r="D20" s="18"/>
      <c r="E20" s="18"/>
      <c r="F20" s="17" t="e">
        <f>IFERROR(IF(COUNTA(Tbl_EF[[#This Row],[Round Robin]:[Change Idea 4]])=0,NA(),SUM(Tbl_EF[[#This Row],[Round Robin]:[Change Idea 4]])),NA())</f>
        <v>#N/A</v>
      </c>
      <c r="G20" s="17" cm="1">
        <f t="array" aca="1" ref="G20" ca="1">IFERROR(MEDIAN(IF(ISNUMBER(EF_YMain),EF_YMain)),0)</f>
        <v>0</v>
      </c>
    </row>
    <row r="21" spans="1:20" x14ac:dyDescent="0.25">
      <c r="A21" s="15"/>
      <c r="B21" s="18"/>
      <c r="C21" s="18"/>
      <c r="D21" s="18"/>
      <c r="E21" s="18"/>
      <c r="F21" s="17" t="e">
        <f>IFERROR(IF(COUNTA(Tbl_EF[[#This Row],[Round Robin]:[Change Idea 4]])=0,NA(),SUM(Tbl_EF[[#This Row],[Round Robin]:[Change Idea 4]])),NA())</f>
        <v>#N/A</v>
      </c>
      <c r="G21" s="17" cm="1">
        <f t="array" aca="1" ref="G21" ca="1">IFERROR(MEDIAN(IF(ISNUMBER(EF_YMain),EF_YMain)),0)</f>
        <v>0</v>
      </c>
    </row>
    <row r="22" spans="1:20" x14ac:dyDescent="0.25">
      <c r="A22" s="15"/>
      <c r="B22" s="18"/>
      <c r="C22" s="18"/>
      <c r="D22" s="18"/>
      <c r="E22" s="18"/>
      <c r="F22" s="17" t="e">
        <f>IFERROR(IF(COUNTA(Tbl_EF[[#This Row],[Round Robin]:[Change Idea 4]])=0,NA(),SUM(Tbl_EF[[#This Row],[Round Robin]:[Change Idea 4]])),NA())</f>
        <v>#N/A</v>
      </c>
      <c r="G22" s="17" cm="1">
        <f t="array" aca="1" ref="G22" ca="1">IFERROR(MEDIAN(IF(ISNUMBER(EF_YMain),EF_YMain)),0)</f>
        <v>0</v>
      </c>
    </row>
    <row r="23" spans="1:20" x14ac:dyDescent="0.25">
      <c r="A23" s="15"/>
      <c r="B23" s="18"/>
      <c r="C23" s="18"/>
      <c r="D23" s="18"/>
      <c r="E23" s="18"/>
      <c r="F23" s="17" t="e">
        <f>IFERROR(IF(COUNTA(Tbl_EF[[#This Row],[Round Robin]:[Change Idea 4]])=0,NA(),SUM(Tbl_EF[[#This Row],[Round Robin]:[Change Idea 4]])),NA())</f>
        <v>#N/A</v>
      </c>
      <c r="G23" s="17" cm="1">
        <f t="array" aca="1" ref="G23" ca="1">IFERROR(MEDIAN(IF(ISNUMBER(EF_YMain),EF_YMain)),0)</f>
        <v>0</v>
      </c>
    </row>
    <row r="24" spans="1:20" x14ac:dyDescent="0.25">
      <c r="A24" s="15"/>
      <c r="B24" s="18"/>
      <c r="C24" s="18"/>
      <c r="D24" s="18"/>
      <c r="E24" s="18"/>
      <c r="F24" s="17" t="e">
        <f>IFERROR(IF(COUNTA(Tbl_EF[[#This Row],[Round Robin]:[Change Idea 4]])=0,NA(),SUM(Tbl_EF[[#This Row],[Round Robin]:[Change Idea 4]])),NA())</f>
        <v>#N/A</v>
      </c>
      <c r="G24" s="17" cm="1">
        <f t="array" aca="1" ref="G24" ca="1">IFERROR(MEDIAN(IF(ISNUMBER(EF_YMain),EF_YMain)),0)</f>
        <v>0</v>
      </c>
    </row>
    <row r="25" spans="1:20" x14ac:dyDescent="0.25">
      <c r="A25" s="15"/>
      <c r="B25" s="18"/>
      <c r="C25" s="18"/>
      <c r="D25" s="18"/>
      <c r="E25" s="18"/>
      <c r="F25" s="17" t="e">
        <f>IFERROR(IF(COUNTA(Tbl_EF[[#This Row],[Round Robin]:[Change Idea 4]])=0,NA(),SUM(Tbl_EF[[#This Row],[Round Robin]:[Change Idea 4]])),NA())</f>
        <v>#N/A</v>
      </c>
      <c r="G25" s="17" cm="1">
        <f t="array" aca="1" ref="G25" ca="1">IFERROR(MEDIAN(IF(ISNUMBER(EF_YMain),EF_YMain)),0)</f>
        <v>0</v>
      </c>
    </row>
    <row r="26" spans="1:20" x14ac:dyDescent="0.25">
      <c r="A26" s="15"/>
      <c r="B26" s="18"/>
      <c r="C26" s="18"/>
      <c r="D26" s="18"/>
      <c r="E26" s="18"/>
      <c r="F26" s="17" t="e">
        <f>IFERROR(IF(COUNTA(Tbl_EF[[#This Row],[Round Robin]:[Change Idea 4]])=0,NA(),SUM(Tbl_EF[[#This Row],[Round Robin]:[Change Idea 4]])),NA())</f>
        <v>#N/A</v>
      </c>
      <c r="G26" s="17" cm="1">
        <f t="array" aca="1" ref="G26" ca="1">IFERROR(MEDIAN(IF(ISNUMBER(EF_YMain),EF_YMain)),0)</f>
        <v>0</v>
      </c>
      <c r="I26" s="71"/>
      <c r="J26" s="18"/>
      <c r="K26" s="18"/>
      <c r="L26" s="18"/>
      <c r="M26" s="18"/>
      <c r="N26" s="18"/>
      <c r="O26" s="18"/>
      <c r="P26" s="18"/>
      <c r="Q26" s="18"/>
      <c r="R26" s="18"/>
      <c r="S26" s="18"/>
      <c r="T26" s="18"/>
    </row>
    <row r="27" spans="1:20" x14ac:dyDescent="0.25">
      <c r="A27" s="15"/>
      <c r="B27" s="18"/>
      <c r="C27" s="18"/>
      <c r="D27" s="18"/>
      <c r="E27" s="18"/>
      <c r="F27" s="17" t="e">
        <f>IFERROR(IF(COUNTA(Tbl_EF[[#This Row],[Round Robin]:[Change Idea 4]])=0,NA(),SUM(Tbl_EF[[#This Row],[Round Robin]:[Change Idea 4]])),NA())</f>
        <v>#N/A</v>
      </c>
      <c r="G27" s="17" cm="1">
        <f t="array" aca="1" ref="G27" ca="1">IFERROR(MEDIAN(IF(ISNUMBER(EF_YMain),EF_YMain)),0)</f>
        <v>0</v>
      </c>
      <c r="I27" s="19" t="s">
        <v>3</v>
      </c>
      <c r="J27" s="20"/>
      <c r="K27" s="20"/>
      <c r="L27" s="20"/>
      <c r="M27" s="20"/>
      <c r="N27" s="20"/>
      <c r="O27" s="20"/>
      <c r="P27" s="20"/>
      <c r="Q27" s="20"/>
      <c r="R27" s="20"/>
      <c r="S27" s="20"/>
      <c r="T27" s="20"/>
    </row>
    <row r="28" spans="1:20" x14ac:dyDescent="0.25">
      <c r="A28" s="15"/>
      <c r="B28" s="18"/>
      <c r="C28" s="18"/>
      <c r="D28" s="18"/>
      <c r="E28" s="18"/>
      <c r="F28" s="17" t="e">
        <f>IFERROR(IF(COUNTA(Tbl_EF[[#This Row],[Round Robin]:[Change Idea 4]])=0,NA(),SUM(Tbl_EF[[#This Row],[Round Robin]:[Change Idea 4]])),NA())</f>
        <v>#N/A</v>
      </c>
      <c r="G28" s="17" cm="1">
        <f t="array" aca="1" ref="G28" ca="1">IFERROR(MEDIAN(IF(ISNUMBER(EF_YMain),EF_YMain)),0)</f>
        <v>0</v>
      </c>
      <c r="I28" s="131"/>
      <c r="J28" s="132"/>
      <c r="K28" s="132"/>
      <c r="L28" s="132"/>
      <c r="M28" s="132"/>
      <c r="N28" s="132"/>
      <c r="O28" s="132"/>
      <c r="P28" s="132"/>
      <c r="Q28" s="132"/>
      <c r="R28" s="132"/>
      <c r="S28" s="132"/>
      <c r="T28" s="133"/>
    </row>
    <row r="29" spans="1:20" x14ac:dyDescent="0.25">
      <c r="A29" s="15"/>
      <c r="B29" s="18"/>
      <c r="C29" s="18"/>
      <c r="D29" s="18"/>
      <c r="E29" s="18"/>
      <c r="F29" s="17" t="e">
        <f>IFERROR(IF(COUNTA(Tbl_EF[[#This Row],[Round Robin]:[Change Idea 4]])=0,NA(),SUM(Tbl_EF[[#This Row],[Round Robin]:[Change Idea 4]])),NA())</f>
        <v>#N/A</v>
      </c>
      <c r="G29" s="17" cm="1">
        <f t="array" aca="1" ref="G29" ca="1">IFERROR(MEDIAN(IF(ISNUMBER(EF_YMain),EF_YMain)),0)</f>
        <v>0</v>
      </c>
      <c r="I29" s="134"/>
      <c r="J29" s="135"/>
      <c r="K29" s="135"/>
      <c r="L29" s="135"/>
      <c r="M29" s="135"/>
      <c r="N29" s="135"/>
      <c r="O29" s="135"/>
      <c r="P29" s="135"/>
      <c r="Q29" s="135"/>
      <c r="R29" s="135"/>
      <c r="S29" s="135"/>
      <c r="T29" s="136"/>
    </row>
    <row r="30" spans="1:20" x14ac:dyDescent="0.25">
      <c r="A30" s="15"/>
      <c r="B30" s="18"/>
      <c r="C30" s="18"/>
      <c r="D30" s="18"/>
      <c r="E30" s="18"/>
      <c r="F30" s="17" t="e">
        <f>IFERROR(IF(COUNTA(Tbl_EF[[#This Row],[Round Robin]:[Change Idea 4]])=0,NA(),SUM(Tbl_EF[[#This Row],[Round Robin]:[Change Idea 4]])),NA())</f>
        <v>#N/A</v>
      </c>
      <c r="G30" s="17" cm="1">
        <f t="array" aca="1" ref="G30" ca="1">IFERROR(MEDIAN(IF(ISNUMBER(EF_YMain),EF_YMain)),0)</f>
        <v>0</v>
      </c>
      <c r="I30" s="134"/>
      <c r="J30" s="135"/>
      <c r="K30" s="135"/>
      <c r="L30" s="135"/>
      <c r="M30" s="135"/>
      <c r="N30" s="135"/>
      <c r="O30" s="135"/>
      <c r="P30" s="135"/>
      <c r="Q30" s="135"/>
      <c r="R30" s="135"/>
      <c r="S30" s="135"/>
      <c r="T30" s="136"/>
    </row>
    <row r="31" spans="1:20" x14ac:dyDescent="0.25">
      <c r="A31" s="15"/>
      <c r="B31" s="18"/>
      <c r="C31" s="18"/>
      <c r="D31" s="18"/>
      <c r="E31" s="18"/>
      <c r="F31" s="17" t="e">
        <f>IFERROR(IF(COUNTA(Tbl_EF[[#This Row],[Round Robin]:[Change Idea 4]])=0,NA(),SUM(Tbl_EF[[#This Row],[Round Robin]:[Change Idea 4]])),NA())</f>
        <v>#N/A</v>
      </c>
      <c r="G31" s="17" cm="1">
        <f t="array" aca="1" ref="G31" ca="1">IFERROR(MEDIAN(IF(ISNUMBER(EF_YMain),EF_YMain)),0)</f>
        <v>0</v>
      </c>
      <c r="I31" s="134"/>
      <c r="J31" s="135"/>
      <c r="K31" s="135"/>
      <c r="L31" s="135"/>
      <c r="M31" s="135"/>
      <c r="N31" s="135"/>
      <c r="O31" s="135"/>
      <c r="P31" s="135"/>
      <c r="Q31" s="135"/>
      <c r="R31" s="135"/>
      <c r="S31" s="135"/>
      <c r="T31" s="136"/>
    </row>
    <row r="32" spans="1:20" x14ac:dyDescent="0.25">
      <c r="A32" s="15"/>
      <c r="B32" s="18"/>
      <c r="C32" s="18"/>
      <c r="D32" s="18"/>
      <c r="E32" s="18"/>
      <c r="F32" s="17" t="e">
        <f>IFERROR(IF(COUNTA(Tbl_EF[[#This Row],[Round Robin]:[Change Idea 4]])=0,NA(),SUM(Tbl_EF[[#This Row],[Round Robin]:[Change Idea 4]])),NA())</f>
        <v>#N/A</v>
      </c>
      <c r="G32" s="17" cm="1">
        <f t="array" aca="1" ref="G32" ca="1">IFERROR(MEDIAN(IF(ISNUMBER(EF_YMain),EF_YMain)),0)</f>
        <v>0</v>
      </c>
      <c r="I32" s="134"/>
      <c r="J32" s="135"/>
      <c r="K32" s="135"/>
      <c r="L32" s="135"/>
      <c r="M32" s="135"/>
      <c r="N32" s="135"/>
      <c r="O32" s="135"/>
      <c r="P32" s="135"/>
      <c r="Q32" s="135"/>
      <c r="R32" s="135"/>
      <c r="S32" s="135"/>
      <c r="T32" s="136"/>
    </row>
    <row r="33" spans="1:20" x14ac:dyDescent="0.25">
      <c r="A33" s="15"/>
      <c r="B33" s="18"/>
      <c r="C33" s="18"/>
      <c r="D33" s="18"/>
      <c r="E33" s="18"/>
      <c r="F33" s="17" t="e">
        <f>IFERROR(IF(COUNTA(Tbl_EF[[#This Row],[Round Robin]:[Change Idea 4]])=0,NA(),SUM(Tbl_EF[[#This Row],[Round Robin]:[Change Idea 4]])),NA())</f>
        <v>#N/A</v>
      </c>
      <c r="G33" s="17" cm="1">
        <f t="array" aca="1" ref="G33" ca="1">IFERROR(MEDIAN(IF(ISNUMBER(EF_YMain),EF_YMain)),0)</f>
        <v>0</v>
      </c>
      <c r="I33" s="137"/>
      <c r="J33" s="138"/>
      <c r="K33" s="138"/>
      <c r="L33" s="138"/>
      <c r="M33" s="138"/>
      <c r="N33" s="138"/>
      <c r="O33" s="138"/>
      <c r="P33" s="138"/>
      <c r="Q33" s="138"/>
      <c r="R33" s="138"/>
      <c r="S33" s="138"/>
      <c r="T33" s="139"/>
    </row>
    <row r="34" spans="1:20" x14ac:dyDescent="0.25">
      <c r="A34" s="15"/>
      <c r="B34" s="18"/>
      <c r="C34" s="18"/>
      <c r="D34" s="18"/>
      <c r="E34" s="18"/>
      <c r="F34" s="17" t="e">
        <f>IFERROR(IF(COUNTA(Tbl_EF[[#This Row],[Round Robin]:[Change Idea 4]])=0,NA(),SUM(Tbl_EF[[#This Row],[Round Robin]:[Change Idea 4]])),NA())</f>
        <v>#N/A</v>
      </c>
      <c r="G34" s="17" cm="1">
        <f t="array" aca="1" ref="G34" ca="1">IFERROR(MEDIAN(IF(ISNUMBER(EF_YMain),EF_YMain)),0)</f>
        <v>0</v>
      </c>
    </row>
    <row r="35" spans="1:20" x14ac:dyDescent="0.25">
      <c r="A35" s="15"/>
      <c r="B35" s="18"/>
      <c r="C35" s="18"/>
      <c r="D35" s="18"/>
      <c r="E35" s="18"/>
      <c r="F35" s="17" t="e">
        <f>IFERROR(IF(COUNTA(Tbl_EF[[#This Row],[Round Robin]:[Change Idea 4]])=0,NA(),SUM(Tbl_EF[[#This Row],[Round Robin]:[Change Idea 4]])),NA())</f>
        <v>#N/A</v>
      </c>
      <c r="G35" s="17" cm="1">
        <f t="array" aca="1" ref="G35" ca="1">IFERROR(MEDIAN(IF(ISNUMBER(EF_YMain),EF_YMain)),0)</f>
        <v>0</v>
      </c>
      <c r="I35" s="74" t="s">
        <v>191</v>
      </c>
      <c r="J35" s="75"/>
      <c r="K35" s="75"/>
      <c r="L35" s="75"/>
      <c r="M35" s="75"/>
      <c r="N35" s="75"/>
      <c r="O35" s="75"/>
      <c r="P35" s="75"/>
      <c r="Q35" s="75"/>
      <c r="R35" s="75"/>
      <c r="S35" s="75"/>
      <c r="T35" s="75"/>
    </row>
    <row r="36" spans="1:20" x14ac:dyDescent="0.25">
      <c r="A36" s="15"/>
      <c r="B36" s="18"/>
      <c r="C36" s="18"/>
      <c r="D36" s="18"/>
      <c r="E36" s="18"/>
      <c r="F36" s="17" t="e">
        <f>IFERROR(IF(COUNTA(Tbl_EF[[#This Row],[Round Robin]:[Change Idea 4]])=0,NA(),SUM(Tbl_EF[[#This Row],[Round Robin]:[Change Idea 4]])),NA())</f>
        <v>#N/A</v>
      </c>
      <c r="G36" s="17" cm="1">
        <f t="array" aca="1" ref="G36" ca="1">IFERROR(MEDIAN(IF(ISNUMBER(EF_YMain),EF_YMain)),0)</f>
        <v>0</v>
      </c>
      <c r="I36" s="72"/>
      <c r="J36" s="72"/>
      <c r="K36" s="72"/>
      <c r="L36" s="72"/>
      <c r="M36" s="72"/>
      <c r="N36" s="72"/>
      <c r="O36" s="72"/>
      <c r="P36" s="72"/>
      <c r="Q36" s="72"/>
      <c r="R36" s="72"/>
      <c r="S36" s="72"/>
      <c r="T36" s="72"/>
    </row>
    <row r="37" spans="1:20" x14ac:dyDescent="0.25">
      <c r="A37" s="15"/>
      <c r="B37" s="18"/>
      <c r="C37" s="18"/>
      <c r="D37" s="18"/>
      <c r="E37" s="18"/>
      <c r="F37" s="17" t="e">
        <f>IFERROR(IF(COUNTA(Tbl_EF[[#This Row],[Round Robin]:[Change Idea 4]])=0,NA(),SUM(Tbl_EF[[#This Row],[Round Robin]:[Change Idea 4]])),NA())</f>
        <v>#N/A</v>
      </c>
      <c r="G37" s="17" cm="1">
        <f t="array" aca="1" ref="G37" ca="1">IFERROR(MEDIAN(IF(ISNUMBER(EF_YMain),EF_YMain)),0)</f>
        <v>0</v>
      </c>
      <c r="I37" s="72"/>
      <c r="J37" s="72"/>
      <c r="K37" s="72"/>
      <c r="L37" s="72"/>
      <c r="M37" s="72"/>
      <c r="N37" s="72"/>
      <c r="O37" s="72"/>
      <c r="P37" s="72"/>
      <c r="Q37" s="72"/>
      <c r="R37" s="72"/>
      <c r="S37" s="72"/>
      <c r="T37" s="72"/>
    </row>
    <row r="38" spans="1:20" x14ac:dyDescent="0.25">
      <c r="A38" s="15"/>
      <c r="B38" s="18"/>
      <c r="C38" s="18"/>
      <c r="D38" s="18"/>
      <c r="E38" s="18"/>
      <c r="F38" s="17" t="e">
        <f>IFERROR(IF(COUNTA(Tbl_EF[[#This Row],[Round Robin]:[Change Idea 4]])=0,NA(),SUM(Tbl_EF[[#This Row],[Round Robin]:[Change Idea 4]])),NA())</f>
        <v>#N/A</v>
      </c>
      <c r="G38" s="17" cm="1">
        <f t="array" aca="1" ref="G38" ca="1">IFERROR(MEDIAN(IF(ISNUMBER(EF_YMain),EF_YMain)),0)</f>
        <v>0</v>
      </c>
      <c r="I38" s="72"/>
      <c r="J38" s="72"/>
      <c r="K38" s="72"/>
      <c r="L38" s="72"/>
      <c r="M38" s="72"/>
      <c r="N38" s="72"/>
      <c r="O38" s="72"/>
      <c r="P38" s="72"/>
      <c r="Q38" s="72"/>
      <c r="R38" s="72"/>
      <c r="S38" s="72"/>
      <c r="T38" s="72"/>
    </row>
    <row r="39" spans="1:20" x14ac:dyDescent="0.25">
      <c r="A39" s="15"/>
      <c r="B39" s="18"/>
      <c r="C39" s="18"/>
      <c r="D39" s="18"/>
      <c r="E39" s="18"/>
      <c r="F39" s="17" t="e">
        <f>IFERROR(IF(COUNTA(Tbl_EF[[#This Row],[Round Robin]:[Change Idea 4]])=0,NA(),SUM(Tbl_EF[[#This Row],[Round Robin]:[Change Idea 4]])),NA())</f>
        <v>#N/A</v>
      </c>
      <c r="G39" s="17" cm="1">
        <f t="array" aca="1" ref="G39" ca="1">IFERROR(MEDIAN(IF(ISNUMBER(EF_YMain),EF_YMain)),0)</f>
        <v>0</v>
      </c>
      <c r="I39" s="72"/>
      <c r="J39" s="72"/>
      <c r="K39" s="72"/>
      <c r="L39" s="72"/>
      <c r="M39" s="72"/>
      <c r="N39" s="72"/>
      <c r="O39" s="72"/>
      <c r="P39" s="72"/>
      <c r="Q39" s="72"/>
      <c r="R39" s="72"/>
      <c r="S39" s="72"/>
      <c r="T39" s="72"/>
    </row>
    <row r="40" spans="1:20" x14ac:dyDescent="0.25">
      <c r="A40" s="15"/>
      <c r="B40" s="18"/>
      <c r="C40" s="18"/>
      <c r="D40" s="18"/>
      <c r="E40" s="18"/>
      <c r="F40" s="17" t="e">
        <f>IFERROR(IF(COUNTA(Tbl_EF[[#This Row],[Round Robin]:[Change Idea 4]])=0,NA(),SUM(Tbl_EF[[#This Row],[Round Robin]:[Change Idea 4]])),NA())</f>
        <v>#N/A</v>
      </c>
      <c r="G40" s="17" cm="1">
        <f t="array" aca="1" ref="G40" ca="1">IFERROR(MEDIAN(IF(ISNUMBER(EF_YMain),EF_YMain)),0)</f>
        <v>0</v>
      </c>
      <c r="I40" s="72"/>
      <c r="J40" s="72"/>
      <c r="K40" s="72"/>
      <c r="L40" s="72"/>
      <c r="M40" s="72"/>
      <c r="N40" s="72"/>
      <c r="O40" s="72"/>
      <c r="P40" s="72"/>
      <c r="Q40" s="72"/>
      <c r="R40" s="72"/>
      <c r="S40" s="72"/>
      <c r="T40" s="72"/>
    </row>
    <row r="41" spans="1:20" x14ac:dyDescent="0.25">
      <c r="A41" s="15"/>
      <c r="B41" s="18"/>
      <c r="C41" s="18"/>
      <c r="D41" s="18"/>
      <c r="E41" s="18"/>
      <c r="F41" s="17" t="e">
        <f>IFERROR(IF(COUNTA(Tbl_EF[[#This Row],[Round Robin]:[Change Idea 4]])=0,NA(),SUM(Tbl_EF[[#This Row],[Round Robin]:[Change Idea 4]])),NA())</f>
        <v>#N/A</v>
      </c>
      <c r="G41" s="17" cm="1">
        <f t="array" aca="1" ref="G41" ca="1">IFERROR(MEDIAN(IF(ISNUMBER(EF_YMain),EF_YMain)),0)</f>
        <v>0</v>
      </c>
      <c r="I41" s="72"/>
      <c r="J41" s="72"/>
      <c r="K41" s="72"/>
      <c r="L41" s="72"/>
      <c r="M41" s="72"/>
      <c r="N41" s="72"/>
      <c r="O41" s="72"/>
      <c r="P41" s="72"/>
      <c r="Q41" s="72"/>
      <c r="R41" s="72"/>
      <c r="S41" s="72"/>
      <c r="T41" s="72"/>
    </row>
    <row r="42" spans="1:20" x14ac:dyDescent="0.25">
      <c r="A42" s="15"/>
      <c r="B42" s="18"/>
      <c r="C42" s="18"/>
      <c r="D42" s="18"/>
      <c r="E42" s="18"/>
      <c r="F42" s="17" t="e">
        <f>IFERROR(IF(COUNTA(Tbl_EF[[#This Row],[Round Robin]:[Change Idea 4]])=0,NA(),SUM(Tbl_EF[[#This Row],[Round Robin]:[Change Idea 4]])),NA())</f>
        <v>#N/A</v>
      </c>
      <c r="G42" s="17" cm="1">
        <f t="array" aca="1" ref="G42" ca="1">IFERROR(MEDIAN(IF(ISNUMBER(EF_YMain),EF_YMain)),0)</f>
        <v>0</v>
      </c>
      <c r="I42" s="72"/>
      <c r="J42" s="72"/>
      <c r="K42" s="72"/>
      <c r="L42" s="72"/>
      <c r="M42" s="72"/>
      <c r="N42" s="72"/>
      <c r="O42" s="72"/>
      <c r="P42" s="72"/>
      <c r="Q42" s="72"/>
      <c r="R42" s="72"/>
      <c r="S42" s="72"/>
      <c r="T42" s="72"/>
    </row>
    <row r="43" spans="1:20" x14ac:dyDescent="0.25">
      <c r="A43" s="15"/>
      <c r="B43" s="18"/>
      <c r="C43" s="18"/>
      <c r="D43" s="18"/>
      <c r="E43" s="18"/>
      <c r="F43" s="17" t="e">
        <f>IFERROR(IF(COUNTA(Tbl_EF[[#This Row],[Round Robin]:[Change Idea 4]])=0,NA(),SUM(Tbl_EF[[#This Row],[Round Robin]:[Change Idea 4]])),NA())</f>
        <v>#N/A</v>
      </c>
      <c r="G43" s="17" cm="1">
        <f t="array" aca="1" ref="G43" ca="1">IFERROR(MEDIAN(IF(ISNUMBER(EF_YMain),EF_YMain)),0)</f>
        <v>0</v>
      </c>
      <c r="I43" s="72"/>
      <c r="J43" s="72"/>
      <c r="K43" s="72"/>
      <c r="L43" s="72"/>
      <c r="M43" s="72"/>
      <c r="N43" s="72"/>
      <c r="O43" s="72"/>
      <c r="P43" s="72"/>
      <c r="Q43" s="72"/>
      <c r="R43" s="72"/>
      <c r="S43" s="72"/>
      <c r="T43" s="72"/>
    </row>
    <row r="44" spans="1:20" x14ac:dyDescent="0.25">
      <c r="A44" s="15"/>
      <c r="B44" s="18"/>
      <c r="C44" s="18"/>
      <c r="D44" s="18"/>
      <c r="E44" s="18"/>
      <c r="F44" s="17" t="e">
        <f>IFERROR(IF(COUNTA(Tbl_EF[[#This Row],[Round Robin]:[Change Idea 4]])=0,NA(),SUM(Tbl_EF[[#This Row],[Round Robin]:[Change Idea 4]])),NA())</f>
        <v>#N/A</v>
      </c>
      <c r="G44" s="17" cm="1">
        <f t="array" aca="1" ref="G44" ca="1">IFERROR(MEDIAN(IF(ISNUMBER(EF_YMain),EF_YMain)),0)</f>
        <v>0</v>
      </c>
      <c r="I44" s="72"/>
      <c r="J44" s="72"/>
      <c r="K44" s="72"/>
      <c r="L44" s="72"/>
      <c r="M44" s="72"/>
      <c r="N44" s="72"/>
      <c r="O44" s="72"/>
      <c r="P44" s="72"/>
      <c r="Q44" s="72"/>
      <c r="R44" s="72"/>
      <c r="S44" s="72"/>
      <c r="T44" s="72"/>
    </row>
    <row r="45" spans="1:20" x14ac:dyDescent="0.25">
      <c r="A45" s="15"/>
      <c r="B45" s="18"/>
      <c r="C45" s="18"/>
      <c r="D45" s="18"/>
      <c r="E45" s="18"/>
      <c r="F45" s="17" t="e">
        <f>IFERROR(IF(COUNTA(Tbl_EF[[#This Row],[Round Robin]:[Change Idea 4]])=0,NA(),SUM(Tbl_EF[[#This Row],[Round Robin]:[Change Idea 4]])),NA())</f>
        <v>#N/A</v>
      </c>
      <c r="G45" s="17" cm="1">
        <f t="array" aca="1" ref="G45" ca="1">IFERROR(MEDIAN(IF(ISNUMBER(EF_YMain),EF_YMain)),0)</f>
        <v>0</v>
      </c>
      <c r="I45" s="72"/>
      <c r="J45" s="72"/>
      <c r="K45" s="72"/>
      <c r="L45" s="72"/>
      <c r="M45" s="72"/>
      <c r="N45" s="72"/>
      <c r="O45" s="72"/>
      <c r="P45" s="72"/>
      <c r="Q45" s="72"/>
      <c r="R45" s="72"/>
      <c r="S45" s="72"/>
      <c r="T45" s="72"/>
    </row>
    <row r="46" spans="1:20" x14ac:dyDescent="0.25">
      <c r="A46" s="15"/>
      <c r="B46" s="18"/>
      <c r="C46" s="18"/>
      <c r="D46" s="18"/>
      <c r="E46" s="18"/>
      <c r="F46" s="17" t="e">
        <f>IFERROR(IF(COUNTA(Tbl_EF[[#This Row],[Round Robin]:[Change Idea 4]])=0,NA(),SUM(Tbl_EF[[#This Row],[Round Robin]:[Change Idea 4]])),NA())</f>
        <v>#N/A</v>
      </c>
      <c r="G46" s="17" cm="1">
        <f t="array" aca="1" ref="G46" ca="1">IFERROR(MEDIAN(IF(ISNUMBER(EF_YMain),EF_YMain)),0)</f>
        <v>0</v>
      </c>
      <c r="I46" s="18"/>
      <c r="J46" s="18"/>
      <c r="K46" s="18"/>
      <c r="L46" s="18"/>
      <c r="M46" s="18"/>
      <c r="N46" s="18"/>
      <c r="O46" s="18"/>
      <c r="P46" s="18"/>
      <c r="Q46" s="18"/>
      <c r="R46" s="18"/>
      <c r="S46" s="18"/>
      <c r="T46" s="18"/>
    </row>
    <row r="47" spans="1:20" x14ac:dyDescent="0.25">
      <c r="A47" s="15"/>
      <c r="B47" s="18"/>
      <c r="C47" s="18"/>
      <c r="D47" s="18"/>
      <c r="E47" s="18"/>
      <c r="F47" s="17" t="e">
        <f>IFERROR(IF(COUNTA(Tbl_EF[[#This Row],[Round Robin]:[Change Idea 4]])=0,NA(),SUM(Tbl_EF[[#This Row],[Round Robin]:[Change Idea 4]])),NA())</f>
        <v>#N/A</v>
      </c>
      <c r="G47" s="17" cm="1">
        <f t="array" aca="1" ref="G47" ca="1">IFERROR(MEDIAN(IF(ISNUMBER(EF_YMain),EF_YMain)),0)</f>
        <v>0</v>
      </c>
    </row>
    <row r="48" spans="1:20" x14ac:dyDescent="0.25">
      <c r="A48" s="15"/>
      <c r="B48" s="18"/>
      <c r="C48" s="18"/>
      <c r="D48" s="18"/>
      <c r="E48" s="18"/>
      <c r="F48" s="17" t="e">
        <f>IFERROR(IF(COUNTA(Tbl_EF[[#This Row],[Round Robin]:[Change Idea 4]])=0,NA(),SUM(Tbl_EF[[#This Row],[Round Robin]:[Change Idea 4]])),NA())</f>
        <v>#N/A</v>
      </c>
      <c r="G48" s="17" cm="1">
        <f t="array" aca="1" ref="G48" ca="1">IFERROR(MEDIAN(IF(ISNUMBER(EF_YMain),EF_YMain)),0)</f>
        <v>0</v>
      </c>
    </row>
    <row r="49" spans="1:7" x14ac:dyDescent="0.25">
      <c r="A49" s="15"/>
      <c r="B49" s="18"/>
      <c r="C49" s="18"/>
      <c r="D49" s="18"/>
      <c r="E49" s="18"/>
      <c r="F49" s="17" t="e">
        <f>IFERROR(IF(COUNTA(Tbl_EF[[#This Row],[Round Robin]:[Change Idea 4]])=0,NA(),SUM(Tbl_EF[[#This Row],[Round Robin]:[Change Idea 4]])),NA())</f>
        <v>#N/A</v>
      </c>
      <c r="G49" s="17" cm="1">
        <f t="array" aca="1" ref="G49" ca="1">IFERROR(MEDIAN(IF(ISNUMBER(EF_YMain),EF_YMain)),0)</f>
        <v>0</v>
      </c>
    </row>
    <row r="50" spans="1:7" x14ac:dyDescent="0.25">
      <c r="A50" s="15"/>
      <c r="B50" s="18"/>
      <c r="C50" s="18"/>
      <c r="D50" s="18"/>
      <c r="E50" s="18"/>
      <c r="F50" s="17" t="e">
        <f>IFERROR(IF(COUNTA(Tbl_EF[[#This Row],[Round Robin]:[Change Idea 4]])=0,NA(),SUM(Tbl_EF[[#This Row],[Round Robin]:[Change Idea 4]])),NA())</f>
        <v>#N/A</v>
      </c>
      <c r="G50" s="17" cm="1">
        <f t="array" aca="1" ref="G50" ca="1">IFERROR(MEDIAN(IF(ISNUMBER(EF_YMain),EF_YMain)),0)</f>
        <v>0</v>
      </c>
    </row>
    <row r="51" spans="1:7" x14ac:dyDescent="0.25">
      <c r="A51" s="15"/>
      <c r="B51" s="18"/>
      <c r="C51" s="18"/>
      <c r="D51" s="18"/>
      <c r="E51" s="18"/>
      <c r="F51" s="17" t="e">
        <f>IFERROR(IF(COUNTA(Tbl_EF[[#This Row],[Round Robin]:[Change Idea 4]])=0,NA(),SUM(Tbl_EF[[#This Row],[Round Robin]:[Change Idea 4]])),NA())</f>
        <v>#N/A</v>
      </c>
      <c r="G51" s="17" cm="1">
        <f t="array" aca="1" ref="G51" ca="1">IFERROR(MEDIAN(IF(ISNUMBER(EF_YMain),EF_YMain)),0)</f>
        <v>0</v>
      </c>
    </row>
    <row r="52" spans="1:7" x14ac:dyDescent="0.25">
      <c r="A52" s="15"/>
      <c r="B52" s="18"/>
      <c r="C52" s="18"/>
      <c r="D52" s="18"/>
      <c r="E52" s="18"/>
      <c r="F52" s="17" t="e">
        <f>IFERROR(IF(COUNTA(Tbl_EF[[#This Row],[Round Robin]:[Change Idea 4]])=0,NA(),SUM(Tbl_EF[[#This Row],[Round Robin]:[Change Idea 4]])),NA())</f>
        <v>#N/A</v>
      </c>
      <c r="G52" s="17" cm="1">
        <f t="array" aca="1" ref="G52" ca="1">IFERROR(MEDIAN(IF(ISNUMBER(EF_YMain),EF_YMain)),0)</f>
        <v>0</v>
      </c>
    </row>
    <row r="53" spans="1:7" x14ac:dyDescent="0.25">
      <c r="A53" s="15"/>
      <c r="B53" s="18"/>
      <c r="C53" s="18"/>
      <c r="D53" s="18"/>
      <c r="E53" s="18"/>
      <c r="F53" s="17" t="e">
        <f>IFERROR(IF(COUNTA(Tbl_EF[[#This Row],[Round Robin]:[Change Idea 4]])=0,NA(),SUM(Tbl_EF[[#This Row],[Round Robin]:[Change Idea 4]])),NA())</f>
        <v>#N/A</v>
      </c>
      <c r="G53" s="17" cm="1">
        <f t="array" aca="1" ref="G53" ca="1">IFERROR(MEDIAN(IF(ISNUMBER(EF_YMain),EF_YMain)),0)</f>
        <v>0</v>
      </c>
    </row>
    <row r="54" spans="1:7" x14ac:dyDescent="0.25">
      <c r="A54" s="15"/>
      <c r="B54" s="18"/>
      <c r="C54" s="18"/>
      <c r="D54" s="18"/>
      <c r="E54" s="18"/>
      <c r="F54" s="17" t="e">
        <f>IFERROR(IF(COUNTA(Tbl_EF[[#This Row],[Round Robin]:[Change Idea 4]])=0,NA(),SUM(Tbl_EF[[#This Row],[Round Robin]:[Change Idea 4]])),NA())</f>
        <v>#N/A</v>
      </c>
      <c r="G54" s="17" cm="1">
        <f t="array" aca="1" ref="G54" ca="1">IFERROR(MEDIAN(IF(ISNUMBER(EF_YMain),EF_YMain)),0)</f>
        <v>0</v>
      </c>
    </row>
    <row r="55" spans="1:7" x14ac:dyDescent="0.25">
      <c r="A55" s="15"/>
      <c r="B55" s="18"/>
      <c r="C55" s="18"/>
      <c r="D55" s="18"/>
      <c r="E55" s="18"/>
      <c r="F55" s="17" t="e">
        <f>IFERROR(IF(COUNTA(Tbl_EF[[#This Row],[Round Robin]:[Change Idea 4]])=0,NA(),SUM(Tbl_EF[[#This Row],[Round Robin]:[Change Idea 4]])),NA())</f>
        <v>#N/A</v>
      </c>
      <c r="G55" s="17" cm="1">
        <f t="array" aca="1" ref="G55" ca="1">IFERROR(MEDIAN(IF(ISNUMBER(EF_YMain),EF_YMain)),0)</f>
        <v>0</v>
      </c>
    </row>
    <row r="56" spans="1:7" x14ac:dyDescent="0.25">
      <c r="A56" s="15"/>
      <c r="B56" s="18"/>
      <c r="C56" s="18"/>
      <c r="D56" s="18"/>
      <c r="E56" s="18"/>
      <c r="F56" s="17" t="e">
        <f>IFERROR(IF(COUNTA(Tbl_EF[[#This Row],[Round Robin]:[Change Idea 4]])=0,NA(),SUM(Tbl_EF[[#This Row],[Round Robin]:[Change Idea 4]])),NA())</f>
        <v>#N/A</v>
      </c>
      <c r="G56" s="17" cm="1">
        <f t="array" aca="1" ref="G56" ca="1">IFERROR(MEDIAN(IF(ISNUMBER(EF_YMain),EF_YMain)),0)</f>
        <v>0</v>
      </c>
    </row>
    <row r="57" spans="1:7" x14ac:dyDescent="0.25">
      <c r="A57" s="15"/>
      <c r="B57" s="18"/>
      <c r="C57" s="18"/>
      <c r="D57" s="18"/>
      <c r="E57" s="18"/>
      <c r="F57" s="17" t="e">
        <f>IFERROR(IF(COUNTA(Tbl_EF[[#This Row],[Round Robin]:[Change Idea 4]])=0,NA(),SUM(Tbl_EF[[#This Row],[Round Robin]:[Change Idea 4]])),NA())</f>
        <v>#N/A</v>
      </c>
      <c r="G57" s="17" cm="1">
        <f t="array" aca="1" ref="G57" ca="1">IFERROR(MEDIAN(IF(ISNUMBER(EF_YMain),EF_YMain)),0)</f>
        <v>0</v>
      </c>
    </row>
    <row r="58" spans="1:7" x14ac:dyDescent="0.25">
      <c r="A58" s="15"/>
      <c r="B58" s="18"/>
      <c r="C58" s="79"/>
      <c r="D58" s="18"/>
      <c r="E58" s="18"/>
      <c r="F58" s="17" t="e">
        <f>IFERROR(IF(COUNTA(Tbl_EF[[#This Row],[Round Robin]:[Change Idea 4]])=0,NA(),SUM(Tbl_EF[[#This Row],[Round Robin]:[Change Idea 4]])),NA())</f>
        <v>#N/A</v>
      </c>
      <c r="G58" s="17" cm="1">
        <f t="array" aca="1" ref="G58" ca="1">IFERROR(MEDIAN(IF(ISNUMBER(EF_YMain),EF_YMain)),0)</f>
        <v>0</v>
      </c>
    </row>
    <row r="59" spans="1:7" x14ac:dyDescent="0.25">
      <c r="A59" s="15"/>
      <c r="B59" s="18"/>
      <c r="C59" s="18"/>
      <c r="D59" s="18"/>
      <c r="E59" s="18"/>
      <c r="F59" s="17" t="e">
        <f>IFERROR(IF(COUNTA(Tbl_EF[[#This Row],[Round Robin]:[Change Idea 4]])=0,NA(),SUM(Tbl_EF[[#This Row],[Round Robin]:[Change Idea 4]])),NA())</f>
        <v>#N/A</v>
      </c>
      <c r="G59" s="17" cm="1">
        <f t="array" aca="1" ref="G59" ca="1">IFERROR(MEDIAN(IF(ISNUMBER(EF_YMain),EF_YMain)),0)</f>
        <v>0</v>
      </c>
    </row>
    <row r="60" spans="1:7" x14ac:dyDescent="0.25">
      <c r="A60" s="15"/>
      <c r="B60" s="18"/>
      <c r="C60" s="18"/>
      <c r="D60" s="18"/>
      <c r="E60" s="18"/>
      <c r="F60" s="17" t="e">
        <f>IFERROR(IF(COUNTA(Tbl_EF[[#This Row],[Round Robin]:[Change Idea 4]])=0,NA(),SUM(Tbl_EF[[#This Row],[Round Robin]:[Change Idea 4]])),NA())</f>
        <v>#N/A</v>
      </c>
      <c r="G60" s="17" cm="1">
        <f t="array" aca="1" ref="G60" ca="1">IFERROR(MEDIAN(IF(ISNUMBER(EF_YMain),EF_YMain)),0)</f>
        <v>0</v>
      </c>
    </row>
    <row r="61" spans="1:7" x14ac:dyDescent="0.25">
      <c r="A61" s="15"/>
      <c r="B61" s="18"/>
      <c r="C61" s="18"/>
      <c r="D61" s="18"/>
      <c r="E61" s="18"/>
      <c r="F61" s="17" t="e">
        <f>IFERROR(IF(COUNTA(Tbl_EF[[#This Row],[Round Robin]:[Change Idea 4]])=0,NA(),SUM(Tbl_EF[[#This Row],[Round Robin]:[Change Idea 4]])),NA())</f>
        <v>#N/A</v>
      </c>
      <c r="G61" s="17" cm="1">
        <f t="array" aca="1" ref="G61" ca="1">IFERROR(MEDIAN(IF(ISNUMBER(EF_YMain),EF_YMain)),0)</f>
        <v>0</v>
      </c>
    </row>
    <row r="62" spans="1:7" x14ac:dyDescent="0.25">
      <c r="A62" s="15"/>
      <c r="B62" s="18"/>
      <c r="C62" s="18"/>
      <c r="D62" s="18"/>
      <c r="E62" s="18"/>
      <c r="F62" s="17" t="e">
        <f>IFERROR(IF(COUNTA(Tbl_EF[[#This Row],[Round Robin]:[Change Idea 4]])=0,NA(),SUM(Tbl_EF[[#This Row],[Round Robin]:[Change Idea 4]])),NA())</f>
        <v>#N/A</v>
      </c>
      <c r="G62" s="17" cm="1">
        <f t="array" aca="1" ref="G62" ca="1">IFERROR(MEDIAN(IF(ISNUMBER(EF_YMain),EF_YMain)),0)</f>
        <v>0</v>
      </c>
    </row>
    <row r="63" spans="1:7" x14ac:dyDescent="0.25">
      <c r="A63" s="15"/>
      <c r="B63" s="18"/>
      <c r="C63" s="18"/>
      <c r="D63" s="18"/>
      <c r="E63" s="18"/>
      <c r="F63" s="17" t="e">
        <f>IFERROR(IF(COUNTA(Tbl_EF[[#This Row],[Round Robin]:[Change Idea 4]])=0,NA(),SUM(Tbl_EF[[#This Row],[Round Robin]:[Change Idea 4]])),NA())</f>
        <v>#N/A</v>
      </c>
      <c r="G63" s="17" cm="1">
        <f t="array" aca="1" ref="G63" ca="1">IFERROR(MEDIAN(IF(ISNUMBER(EF_YMain),EF_YMain)),0)</f>
        <v>0</v>
      </c>
    </row>
    <row r="64" spans="1:7" x14ac:dyDescent="0.25">
      <c r="A64" s="15"/>
      <c r="B64" s="18"/>
      <c r="C64" s="18"/>
      <c r="D64" s="18"/>
      <c r="E64" s="18"/>
      <c r="F64" s="17" t="e">
        <f>IFERROR(IF(COUNTA(Tbl_EF[[#This Row],[Round Robin]:[Change Idea 4]])=0,NA(),SUM(Tbl_EF[[#This Row],[Round Robin]:[Change Idea 4]])),NA())</f>
        <v>#N/A</v>
      </c>
      <c r="G64" s="17" cm="1">
        <f t="array" aca="1" ref="G64" ca="1">IFERROR(MEDIAN(IF(ISNUMBER(EF_YMain),EF_YMain)),0)</f>
        <v>0</v>
      </c>
    </row>
    <row r="65" spans="1:7" x14ac:dyDescent="0.25">
      <c r="A65" s="15"/>
      <c r="B65" s="18"/>
      <c r="C65" s="18"/>
      <c r="D65" s="18"/>
      <c r="E65" s="18"/>
      <c r="F65" s="17" t="e">
        <f>IFERROR(IF(COUNTA(Tbl_EF[[#This Row],[Round Robin]:[Change Idea 4]])=0,NA(),SUM(Tbl_EF[[#This Row],[Round Robin]:[Change Idea 4]])),NA())</f>
        <v>#N/A</v>
      </c>
      <c r="G65" s="17" cm="1">
        <f t="array" aca="1" ref="G65" ca="1">IFERROR(MEDIAN(IF(ISNUMBER(EF_YMain),EF_YMain)),0)</f>
        <v>0</v>
      </c>
    </row>
    <row r="66" spans="1:7" x14ac:dyDescent="0.25">
      <c r="A66" s="15"/>
      <c r="B66" s="18"/>
      <c r="C66" s="18"/>
      <c r="D66" s="18"/>
      <c r="E66" s="18"/>
      <c r="F66" s="17" t="e">
        <f>IFERROR(IF(COUNTA(Tbl_EF[[#This Row],[Round Robin]:[Change Idea 4]])=0,NA(),SUM(Tbl_EF[[#This Row],[Round Robin]:[Change Idea 4]])),NA())</f>
        <v>#N/A</v>
      </c>
      <c r="G66" s="17" cm="1">
        <f t="array" aca="1" ref="G66" ca="1">IFERROR(MEDIAN(IF(ISNUMBER(EF_YMain),EF_YMain)),0)</f>
        <v>0</v>
      </c>
    </row>
    <row r="67" spans="1:7" x14ac:dyDescent="0.25">
      <c r="A67" s="15"/>
      <c r="B67" s="18"/>
      <c r="C67" s="18"/>
      <c r="D67" s="18"/>
      <c r="E67" s="18"/>
      <c r="F67" s="17" t="e">
        <f>IFERROR(IF(COUNTA(Tbl_EF[[#This Row],[Round Robin]:[Change Idea 4]])=0,NA(),SUM(Tbl_EF[[#This Row],[Round Robin]:[Change Idea 4]])),NA())</f>
        <v>#N/A</v>
      </c>
      <c r="G67" s="17" cm="1">
        <f t="array" aca="1" ref="G67" ca="1">IFERROR(MEDIAN(IF(ISNUMBER(EF_YMain),EF_YMain)),0)</f>
        <v>0</v>
      </c>
    </row>
    <row r="68" spans="1:7" x14ac:dyDescent="0.25">
      <c r="A68" s="15"/>
      <c r="B68" s="18"/>
      <c r="C68" s="18"/>
      <c r="D68" s="18"/>
      <c r="E68" s="18"/>
      <c r="F68" s="17" t="e">
        <f>IFERROR(IF(COUNTA(Tbl_EF[[#This Row],[Round Robin]:[Change Idea 4]])=0,NA(),SUM(Tbl_EF[[#This Row],[Round Robin]:[Change Idea 4]])),NA())</f>
        <v>#N/A</v>
      </c>
      <c r="G68" s="17" cm="1">
        <f t="array" aca="1" ref="G68" ca="1">IFERROR(MEDIAN(IF(ISNUMBER(EF_YMain),EF_YMain)),0)</f>
        <v>0</v>
      </c>
    </row>
    <row r="69" spans="1:7" x14ac:dyDescent="0.25">
      <c r="A69" s="15"/>
      <c r="B69" s="18"/>
      <c r="C69" s="18"/>
      <c r="D69" s="18"/>
      <c r="E69" s="18"/>
      <c r="F69" s="17" t="e">
        <f>IFERROR(IF(COUNTA(Tbl_EF[[#This Row],[Round Robin]:[Change Idea 4]])=0,NA(),SUM(Tbl_EF[[#This Row],[Round Robin]:[Change Idea 4]])),NA())</f>
        <v>#N/A</v>
      </c>
      <c r="G69" s="17" cm="1">
        <f t="array" aca="1" ref="G69" ca="1">IFERROR(MEDIAN(IF(ISNUMBER(EF_YMain),EF_YMain)),0)</f>
        <v>0</v>
      </c>
    </row>
    <row r="70" spans="1:7" x14ac:dyDescent="0.25">
      <c r="A70" s="15"/>
      <c r="B70" s="18"/>
      <c r="C70" s="18"/>
      <c r="D70" s="18"/>
      <c r="E70" s="18"/>
      <c r="F70" s="17" t="e">
        <f>IFERROR(IF(COUNTA(Tbl_EF[[#This Row],[Round Robin]:[Change Idea 4]])=0,NA(),SUM(Tbl_EF[[#This Row],[Round Robin]:[Change Idea 4]])),NA())</f>
        <v>#N/A</v>
      </c>
      <c r="G70" s="17" cm="1">
        <f t="array" aca="1" ref="G70" ca="1">IFERROR(MEDIAN(IF(ISNUMBER(EF_YMain),EF_YMain)),0)</f>
        <v>0</v>
      </c>
    </row>
    <row r="71" spans="1:7" x14ac:dyDescent="0.25">
      <c r="A71" s="15"/>
      <c r="B71" s="18"/>
      <c r="C71" s="18"/>
      <c r="D71" s="18"/>
      <c r="E71" s="18"/>
      <c r="F71" s="17" t="e">
        <f>IFERROR(IF(COUNTA(Tbl_EF[[#This Row],[Round Robin]:[Change Idea 4]])=0,NA(),SUM(Tbl_EF[[#This Row],[Round Robin]:[Change Idea 4]])),NA())</f>
        <v>#N/A</v>
      </c>
      <c r="G71" s="17" cm="1">
        <f t="array" aca="1" ref="G71" ca="1">IFERROR(MEDIAN(IF(ISNUMBER(EF_YMain),EF_YMain)),0)</f>
        <v>0</v>
      </c>
    </row>
    <row r="72" spans="1:7" x14ac:dyDescent="0.25">
      <c r="A72" s="15"/>
      <c r="B72" s="18"/>
      <c r="C72" s="18"/>
      <c r="D72" s="18"/>
      <c r="E72" s="18"/>
      <c r="F72" s="17" t="e">
        <f>IFERROR(IF(COUNTA(Tbl_EF[[#This Row],[Round Robin]:[Change Idea 4]])=0,NA(),SUM(Tbl_EF[[#This Row],[Round Robin]:[Change Idea 4]])),NA())</f>
        <v>#N/A</v>
      </c>
      <c r="G72" s="17" cm="1">
        <f t="array" aca="1" ref="G72" ca="1">IFERROR(MEDIAN(IF(ISNUMBER(EF_YMain),EF_YMain)),0)</f>
        <v>0</v>
      </c>
    </row>
    <row r="73" spans="1:7" x14ac:dyDescent="0.25">
      <c r="A73" s="15"/>
      <c r="B73" s="18"/>
      <c r="C73" s="18"/>
      <c r="D73" s="18"/>
      <c r="E73" s="18"/>
      <c r="F73" s="17" t="e">
        <f>IFERROR(IF(COUNTA(Tbl_EF[[#This Row],[Round Robin]:[Change Idea 4]])=0,NA(),SUM(Tbl_EF[[#This Row],[Round Robin]:[Change Idea 4]])),NA())</f>
        <v>#N/A</v>
      </c>
      <c r="G73" s="17" cm="1">
        <f t="array" aca="1" ref="G73" ca="1">IFERROR(MEDIAN(IF(ISNUMBER(EF_YMain),EF_YMain)),0)</f>
        <v>0</v>
      </c>
    </row>
    <row r="74" spans="1:7" x14ac:dyDescent="0.25">
      <c r="A74" s="15"/>
      <c r="B74" s="18"/>
      <c r="C74" s="18"/>
      <c r="D74" s="18"/>
      <c r="E74" s="18"/>
      <c r="F74" s="17" t="e">
        <f>IFERROR(IF(COUNTA(Tbl_EF[[#This Row],[Round Robin]:[Change Idea 4]])=0,NA(),SUM(Tbl_EF[[#This Row],[Round Robin]:[Change Idea 4]])),NA())</f>
        <v>#N/A</v>
      </c>
      <c r="G74" s="17" cm="1">
        <f t="array" aca="1" ref="G74" ca="1">IFERROR(MEDIAN(IF(ISNUMBER(EF_YMain),EF_YMain)),0)</f>
        <v>0</v>
      </c>
    </row>
    <row r="75" spans="1:7" x14ac:dyDescent="0.25">
      <c r="A75" s="15"/>
      <c r="B75" s="18"/>
      <c r="C75" s="18"/>
      <c r="D75" s="18"/>
      <c r="E75" s="18"/>
      <c r="F75" s="17" t="e">
        <f>IFERROR(IF(COUNTA(Tbl_EF[[#This Row],[Round Robin]:[Change Idea 4]])=0,NA(),SUM(Tbl_EF[[#This Row],[Round Robin]:[Change Idea 4]])),NA())</f>
        <v>#N/A</v>
      </c>
      <c r="G75" s="17" cm="1">
        <f t="array" aca="1" ref="G75" ca="1">IFERROR(MEDIAN(IF(ISNUMBER(EF_YMain),EF_YMain)),0)</f>
        <v>0</v>
      </c>
    </row>
    <row r="76" spans="1:7" x14ac:dyDescent="0.25">
      <c r="A76" s="15"/>
      <c r="B76" s="18"/>
      <c r="C76" s="18"/>
      <c r="D76" s="18"/>
      <c r="E76" s="18"/>
      <c r="F76" s="17" t="e">
        <f>IFERROR(IF(COUNTA(Tbl_EF[[#This Row],[Round Robin]:[Change Idea 4]])=0,NA(),SUM(Tbl_EF[[#This Row],[Round Robin]:[Change Idea 4]])),NA())</f>
        <v>#N/A</v>
      </c>
      <c r="G76" s="17" cm="1">
        <f t="array" aca="1" ref="G76" ca="1">IFERROR(MEDIAN(IF(ISNUMBER(EF_YMain),EF_YMain)),0)</f>
        <v>0</v>
      </c>
    </row>
    <row r="77" spans="1:7" x14ac:dyDescent="0.25">
      <c r="A77" s="15"/>
      <c r="B77" s="18"/>
      <c r="C77" s="18"/>
      <c r="D77" s="18"/>
      <c r="E77" s="18"/>
      <c r="F77" s="17" t="e">
        <f>IFERROR(IF(COUNTA(Tbl_EF[[#This Row],[Round Robin]:[Change Idea 4]])=0,NA(),SUM(Tbl_EF[[#This Row],[Round Robin]:[Change Idea 4]])),NA())</f>
        <v>#N/A</v>
      </c>
      <c r="G77" s="17" cm="1">
        <f t="array" aca="1" ref="G77" ca="1">IFERROR(MEDIAN(IF(ISNUMBER(EF_YMain),EF_YMain)),0)</f>
        <v>0</v>
      </c>
    </row>
    <row r="78" spans="1:7" x14ac:dyDescent="0.25">
      <c r="A78" s="15"/>
      <c r="B78" s="18"/>
      <c r="C78" s="18"/>
      <c r="D78" s="18"/>
      <c r="E78" s="18"/>
      <c r="F78" s="17" t="e">
        <f>IFERROR(IF(COUNTA(Tbl_EF[[#This Row],[Round Robin]:[Change Idea 4]])=0,NA(),SUM(Tbl_EF[[#This Row],[Round Robin]:[Change Idea 4]])),NA())</f>
        <v>#N/A</v>
      </c>
      <c r="G78" s="17" cm="1">
        <f t="array" aca="1" ref="G78" ca="1">IFERROR(MEDIAN(IF(ISNUMBER(EF_YMain),EF_YMain)),0)</f>
        <v>0</v>
      </c>
    </row>
    <row r="79" spans="1:7" x14ac:dyDescent="0.25">
      <c r="A79" s="15"/>
      <c r="B79" s="18"/>
      <c r="C79" s="18"/>
      <c r="D79" s="18"/>
      <c r="E79" s="18"/>
      <c r="F79" s="17" t="e">
        <f>IFERROR(IF(COUNTA(Tbl_EF[[#This Row],[Round Robin]:[Change Idea 4]])=0,NA(),SUM(Tbl_EF[[#This Row],[Round Robin]:[Change Idea 4]])),NA())</f>
        <v>#N/A</v>
      </c>
      <c r="G79" s="17" cm="1">
        <f t="array" aca="1" ref="G79" ca="1">IFERROR(MEDIAN(IF(ISNUMBER(EF_YMain),EF_YMain)),0)</f>
        <v>0</v>
      </c>
    </row>
    <row r="80" spans="1:7" x14ac:dyDescent="0.25">
      <c r="A80" s="15"/>
      <c r="B80" s="18"/>
      <c r="C80" s="18"/>
      <c r="D80" s="18"/>
      <c r="E80" s="18"/>
      <c r="F80" s="17" t="e">
        <f>IFERROR(IF(COUNTA(Tbl_EF[[#This Row],[Round Robin]:[Change Idea 4]])=0,NA(),SUM(Tbl_EF[[#This Row],[Round Robin]:[Change Idea 4]])),NA())</f>
        <v>#N/A</v>
      </c>
      <c r="G80" s="17" cm="1">
        <f t="array" aca="1" ref="G80" ca="1">IFERROR(MEDIAN(IF(ISNUMBER(EF_YMain),EF_YMain)),0)</f>
        <v>0</v>
      </c>
    </row>
    <row r="81" spans="1:7" x14ac:dyDescent="0.25">
      <c r="A81" s="15"/>
      <c r="B81" s="18"/>
      <c r="C81" s="18"/>
      <c r="D81" s="18"/>
      <c r="E81" s="18"/>
      <c r="F81" s="17" t="e">
        <f>IFERROR(IF(COUNTA(Tbl_EF[[#This Row],[Round Robin]:[Change Idea 4]])=0,NA(),SUM(Tbl_EF[[#This Row],[Round Robin]:[Change Idea 4]])),NA())</f>
        <v>#N/A</v>
      </c>
      <c r="G81" s="17" cm="1">
        <f t="array" aca="1" ref="G81" ca="1">IFERROR(MEDIAN(IF(ISNUMBER(EF_YMain),EF_YMain)),0)</f>
        <v>0</v>
      </c>
    </row>
    <row r="82" spans="1:7" x14ac:dyDescent="0.25">
      <c r="A82" s="15"/>
      <c r="B82" s="18"/>
      <c r="C82" s="18"/>
      <c r="D82" s="18"/>
      <c r="E82" s="18"/>
      <c r="F82" s="17" t="e">
        <f>IFERROR(IF(COUNTA(Tbl_EF[[#This Row],[Round Robin]:[Change Idea 4]])=0,NA(),SUM(Tbl_EF[[#This Row],[Round Robin]:[Change Idea 4]])),NA())</f>
        <v>#N/A</v>
      </c>
      <c r="G82" s="17" cm="1">
        <f t="array" aca="1" ref="G82" ca="1">IFERROR(MEDIAN(IF(ISNUMBER(EF_YMain),EF_YMain)),0)</f>
        <v>0</v>
      </c>
    </row>
    <row r="83" spans="1:7" x14ac:dyDescent="0.25">
      <c r="A83" s="15"/>
      <c r="B83" s="18"/>
      <c r="C83" s="18"/>
      <c r="D83" s="18"/>
      <c r="E83" s="18"/>
      <c r="F83" s="17" t="e">
        <f>IFERROR(IF(COUNTA(Tbl_EF[[#This Row],[Round Robin]:[Change Idea 4]])=0,NA(),SUM(Tbl_EF[[#This Row],[Round Robin]:[Change Idea 4]])),NA())</f>
        <v>#N/A</v>
      </c>
      <c r="G83" s="17" cm="1">
        <f t="array" aca="1" ref="G83" ca="1">IFERROR(MEDIAN(IF(ISNUMBER(EF_YMain),EF_YMain)),0)</f>
        <v>0</v>
      </c>
    </row>
    <row r="84" spans="1:7" x14ac:dyDescent="0.25">
      <c r="A84" s="15"/>
      <c r="B84" s="18"/>
      <c r="C84" s="18"/>
      <c r="D84" s="18"/>
      <c r="E84" s="18"/>
      <c r="F84" s="17" t="e">
        <f>IFERROR(IF(COUNTA(Tbl_EF[[#This Row],[Round Robin]:[Change Idea 4]])=0,NA(),SUM(Tbl_EF[[#This Row],[Round Robin]:[Change Idea 4]])),NA())</f>
        <v>#N/A</v>
      </c>
      <c r="G84" s="17" cm="1">
        <f t="array" aca="1" ref="G84" ca="1">IFERROR(MEDIAN(IF(ISNUMBER(EF_YMain),EF_YMain)),0)</f>
        <v>0</v>
      </c>
    </row>
    <row r="85" spans="1:7" x14ac:dyDescent="0.25">
      <c r="A85" s="15"/>
      <c r="B85" s="18"/>
      <c r="C85" s="18"/>
      <c r="D85" s="18"/>
      <c r="E85" s="18"/>
      <c r="F85" s="17" t="e">
        <f>IFERROR(IF(COUNTA(Tbl_EF[[#This Row],[Round Robin]:[Change Idea 4]])=0,NA(),SUM(Tbl_EF[[#This Row],[Round Robin]:[Change Idea 4]])),NA())</f>
        <v>#N/A</v>
      </c>
      <c r="G85" s="17" cm="1">
        <f t="array" aca="1" ref="G85" ca="1">IFERROR(MEDIAN(IF(ISNUMBER(EF_YMain),EF_YMain)),0)</f>
        <v>0</v>
      </c>
    </row>
    <row r="86" spans="1:7" x14ac:dyDescent="0.25">
      <c r="A86" s="15"/>
      <c r="B86" s="18"/>
      <c r="C86" s="18"/>
      <c r="D86" s="18"/>
      <c r="E86" s="18"/>
      <c r="F86" s="17" t="e">
        <f>IFERROR(IF(COUNTA(Tbl_EF[[#This Row],[Round Robin]:[Change Idea 4]])=0,NA(),SUM(Tbl_EF[[#This Row],[Round Robin]:[Change Idea 4]])),NA())</f>
        <v>#N/A</v>
      </c>
      <c r="G86" s="17" cm="1">
        <f t="array" aca="1" ref="G86" ca="1">IFERROR(MEDIAN(IF(ISNUMBER(EF_YMain),EF_YMain)),0)</f>
        <v>0</v>
      </c>
    </row>
    <row r="87" spans="1:7" x14ac:dyDescent="0.25">
      <c r="A87" s="15"/>
      <c r="B87" s="18"/>
      <c r="C87" s="18"/>
      <c r="D87" s="18"/>
      <c r="E87" s="18"/>
      <c r="F87" s="17" t="e">
        <f>IFERROR(IF(COUNTA(Tbl_EF[[#This Row],[Round Robin]:[Change Idea 4]])=0,NA(),SUM(Tbl_EF[[#This Row],[Round Robin]:[Change Idea 4]])),NA())</f>
        <v>#N/A</v>
      </c>
      <c r="G87" s="17" cm="1">
        <f t="array" aca="1" ref="G87" ca="1">IFERROR(MEDIAN(IF(ISNUMBER(EF_YMain),EF_YMain)),0)</f>
        <v>0</v>
      </c>
    </row>
    <row r="88" spans="1:7" x14ac:dyDescent="0.25">
      <c r="A88" s="15"/>
      <c r="B88" s="18"/>
      <c r="C88" s="18"/>
      <c r="D88" s="18"/>
      <c r="E88" s="18"/>
      <c r="F88" s="17" t="e">
        <f>IFERROR(IF(COUNTA(Tbl_EF[[#This Row],[Round Robin]:[Change Idea 4]])=0,NA(),SUM(Tbl_EF[[#This Row],[Round Robin]:[Change Idea 4]])),NA())</f>
        <v>#N/A</v>
      </c>
      <c r="G88" s="17" cm="1">
        <f t="array" aca="1" ref="G88" ca="1">IFERROR(MEDIAN(IF(ISNUMBER(EF_YMain),EF_YMain)),0)</f>
        <v>0</v>
      </c>
    </row>
    <row r="89" spans="1:7" x14ac:dyDescent="0.25">
      <c r="A89" s="15"/>
      <c r="B89" s="18"/>
      <c r="C89" s="18"/>
      <c r="D89" s="18"/>
      <c r="E89" s="18"/>
      <c r="F89" s="17" t="e">
        <f>IFERROR(IF(COUNTA(Tbl_EF[[#This Row],[Round Robin]:[Change Idea 4]])=0,NA(),SUM(Tbl_EF[[#This Row],[Round Robin]:[Change Idea 4]])),NA())</f>
        <v>#N/A</v>
      </c>
      <c r="G89" s="17" cm="1">
        <f t="array" aca="1" ref="G89" ca="1">IFERROR(MEDIAN(IF(ISNUMBER(EF_YMain),EF_YMain)),0)</f>
        <v>0</v>
      </c>
    </row>
    <row r="90" spans="1:7" x14ac:dyDescent="0.25">
      <c r="A90" s="15"/>
      <c r="B90" s="18"/>
      <c r="C90" s="18"/>
      <c r="D90" s="18"/>
      <c r="E90" s="18"/>
      <c r="F90" s="17" t="e">
        <f>IFERROR(IF(COUNTA(Tbl_EF[[#This Row],[Round Robin]:[Change Idea 4]])=0,NA(),SUM(Tbl_EF[[#This Row],[Round Robin]:[Change Idea 4]])),NA())</f>
        <v>#N/A</v>
      </c>
      <c r="G90" s="17" cm="1">
        <f t="array" aca="1" ref="G90" ca="1">IFERROR(MEDIAN(IF(ISNUMBER(EF_YMain),EF_YMain)),0)</f>
        <v>0</v>
      </c>
    </row>
    <row r="91" spans="1:7" x14ac:dyDescent="0.25">
      <c r="A91" s="15"/>
      <c r="B91" s="18"/>
      <c r="C91" s="18"/>
      <c r="D91" s="18"/>
      <c r="E91" s="18"/>
      <c r="F91" s="17" t="e">
        <f>IFERROR(IF(COUNTA(Tbl_EF[[#This Row],[Round Robin]:[Change Idea 4]])=0,NA(),SUM(Tbl_EF[[#This Row],[Round Robin]:[Change Idea 4]])),NA())</f>
        <v>#N/A</v>
      </c>
      <c r="G91" s="17" cm="1">
        <f t="array" aca="1" ref="G91" ca="1">IFERROR(MEDIAN(IF(ISNUMBER(EF_YMain),EF_YMain)),0)</f>
        <v>0</v>
      </c>
    </row>
    <row r="92" spans="1:7" x14ac:dyDescent="0.25">
      <c r="A92" s="15"/>
      <c r="B92" s="18"/>
      <c r="C92" s="18"/>
      <c r="D92" s="18"/>
      <c r="E92" s="18"/>
      <c r="F92" s="17" t="e">
        <f>IFERROR(IF(COUNTA(Tbl_EF[[#This Row],[Round Robin]:[Change Idea 4]])=0,NA(),SUM(Tbl_EF[[#This Row],[Round Robin]:[Change Idea 4]])),NA())</f>
        <v>#N/A</v>
      </c>
      <c r="G92" s="17" cm="1">
        <f t="array" aca="1" ref="G92" ca="1">IFERROR(MEDIAN(IF(ISNUMBER(EF_YMain),EF_YMain)),0)</f>
        <v>0</v>
      </c>
    </row>
    <row r="93" spans="1:7" x14ac:dyDescent="0.25">
      <c r="A93" s="15"/>
      <c r="B93" s="18"/>
      <c r="C93" s="18"/>
      <c r="D93" s="18"/>
      <c r="E93" s="18"/>
      <c r="F93" s="17" t="e">
        <f>IFERROR(IF(COUNTA(Tbl_EF[[#This Row],[Round Robin]:[Change Idea 4]])=0,NA(),SUM(Tbl_EF[[#This Row],[Round Robin]:[Change Idea 4]])),NA())</f>
        <v>#N/A</v>
      </c>
      <c r="G93" s="17" cm="1">
        <f t="array" aca="1" ref="G93" ca="1">IFERROR(MEDIAN(IF(ISNUMBER(EF_YMain),EF_YMain)),0)</f>
        <v>0</v>
      </c>
    </row>
    <row r="94" spans="1:7" x14ac:dyDescent="0.25">
      <c r="A94" s="15"/>
      <c r="B94" s="18"/>
      <c r="C94" s="18"/>
      <c r="D94" s="18"/>
      <c r="E94" s="18"/>
      <c r="F94" s="17" t="e">
        <f>IFERROR(IF(COUNTA(Tbl_EF[[#This Row],[Round Robin]:[Change Idea 4]])=0,NA(),SUM(Tbl_EF[[#This Row],[Round Robin]:[Change Idea 4]])),NA())</f>
        <v>#N/A</v>
      </c>
      <c r="G94" s="17" cm="1">
        <f t="array" aca="1" ref="G94" ca="1">IFERROR(MEDIAN(IF(ISNUMBER(EF_YMain),EF_YMain)),0)</f>
        <v>0</v>
      </c>
    </row>
    <row r="95" spans="1:7" x14ac:dyDescent="0.25">
      <c r="A95" s="15"/>
      <c r="B95" s="18"/>
      <c r="C95" s="18"/>
      <c r="D95" s="18"/>
      <c r="E95" s="18"/>
      <c r="F95" s="17" t="e">
        <f>IFERROR(IF(COUNTA(Tbl_EF[[#This Row],[Round Robin]:[Change Idea 4]])=0,NA(),SUM(Tbl_EF[[#This Row],[Round Robin]:[Change Idea 4]])),NA())</f>
        <v>#N/A</v>
      </c>
      <c r="G95" s="17" cm="1">
        <f t="array" aca="1" ref="G95" ca="1">IFERROR(MEDIAN(IF(ISNUMBER(EF_YMain),EF_YMain)),0)</f>
        <v>0</v>
      </c>
    </row>
    <row r="96" spans="1:7" x14ac:dyDescent="0.25">
      <c r="A96" s="15"/>
      <c r="B96" s="18"/>
      <c r="C96" s="18"/>
      <c r="D96" s="18"/>
      <c r="E96" s="18"/>
      <c r="F96" s="17" t="e">
        <f>IFERROR(IF(COUNTA(Tbl_EF[[#This Row],[Round Robin]:[Change Idea 4]])=0,NA(),SUM(Tbl_EF[[#This Row],[Round Robin]:[Change Idea 4]])),NA())</f>
        <v>#N/A</v>
      </c>
      <c r="G96" s="17" cm="1">
        <f t="array" aca="1" ref="G96" ca="1">IFERROR(MEDIAN(IF(ISNUMBER(EF_YMain),EF_YMain)),0)</f>
        <v>0</v>
      </c>
    </row>
    <row r="97" spans="1:7" x14ac:dyDescent="0.25">
      <c r="A97" s="15"/>
      <c r="B97" s="18"/>
      <c r="C97" s="18"/>
      <c r="D97" s="18"/>
      <c r="E97" s="18"/>
      <c r="F97" s="17" t="e">
        <f>IFERROR(IF(COUNTA(Tbl_EF[[#This Row],[Round Robin]:[Change Idea 4]])=0,NA(),SUM(Tbl_EF[[#This Row],[Round Robin]:[Change Idea 4]])),NA())</f>
        <v>#N/A</v>
      </c>
      <c r="G97" s="17" cm="1">
        <f t="array" aca="1" ref="G97" ca="1">IFERROR(MEDIAN(IF(ISNUMBER(EF_YMain),EF_YMain)),0)</f>
        <v>0</v>
      </c>
    </row>
    <row r="98" spans="1:7" x14ac:dyDescent="0.25">
      <c r="A98" s="15"/>
      <c r="B98" s="18"/>
      <c r="C98" s="18"/>
      <c r="D98" s="18"/>
      <c r="E98" s="18"/>
      <c r="F98" s="17" t="e">
        <f>IFERROR(IF(COUNTA(Tbl_EF[[#This Row],[Round Robin]:[Change Idea 4]])=0,NA(),SUM(Tbl_EF[[#This Row],[Round Robin]:[Change Idea 4]])),NA())</f>
        <v>#N/A</v>
      </c>
      <c r="G98" s="17" cm="1">
        <f t="array" aca="1" ref="G98" ca="1">IFERROR(MEDIAN(IF(ISNUMBER(EF_YMain),EF_YMain)),0)</f>
        <v>0</v>
      </c>
    </row>
    <row r="99" spans="1:7" x14ac:dyDescent="0.25">
      <c r="A99" s="15"/>
      <c r="B99" s="18"/>
      <c r="C99" s="18"/>
      <c r="D99" s="18"/>
      <c r="E99" s="18"/>
      <c r="F99" s="17" t="e">
        <f>IFERROR(IF(COUNTA(Tbl_EF[[#This Row],[Round Robin]:[Change Idea 4]])=0,NA(),SUM(Tbl_EF[[#This Row],[Round Robin]:[Change Idea 4]])),NA())</f>
        <v>#N/A</v>
      </c>
      <c r="G99" s="17" cm="1">
        <f t="array" aca="1" ref="G99" ca="1">IFERROR(MEDIAN(IF(ISNUMBER(EF_YMain),EF_YMain)),0)</f>
        <v>0</v>
      </c>
    </row>
    <row r="100" spans="1:7" x14ac:dyDescent="0.25">
      <c r="A100" s="15"/>
      <c r="B100" s="18"/>
      <c r="C100" s="18"/>
      <c r="D100" s="18"/>
      <c r="E100" s="18"/>
      <c r="F100" s="17" t="e">
        <f>IFERROR(IF(COUNTA(Tbl_EF[[#This Row],[Round Robin]:[Change Idea 4]])=0,NA(),SUM(Tbl_EF[[#This Row],[Round Robin]:[Change Idea 4]])),NA())</f>
        <v>#N/A</v>
      </c>
      <c r="G100" s="17" cm="1">
        <f t="array" aca="1" ref="G100" ca="1">IFERROR(MEDIAN(IF(ISNUMBER(EF_YMain),EF_YMain)),0)</f>
        <v>0</v>
      </c>
    </row>
    <row r="101" spans="1:7" x14ac:dyDescent="0.25">
      <c r="A101" s="15"/>
      <c r="B101" s="18"/>
      <c r="C101" s="18"/>
      <c r="D101" s="18"/>
      <c r="E101" s="18"/>
      <c r="F101" s="17" t="e">
        <f>IFERROR(IF(COUNTA(Tbl_EF[[#This Row],[Round Robin]:[Change Idea 4]])=0,NA(),SUM(Tbl_EF[[#This Row],[Round Robin]:[Change Idea 4]])),NA())</f>
        <v>#N/A</v>
      </c>
      <c r="G101" s="17" cm="1">
        <f t="array" aca="1" ref="G101" ca="1">IFERROR(MEDIAN(IF(ISNUMBER(EF_YMain),EF_YMain)),0)</f>
        <v>0</v>
      </c>
    </row>
    <row r="102" spans="1:7" x14ac:dyDescent="0.25">
      <c r="A102" s="15"/>
      <c r="B102" s="18"/>
      <c r="C102" s="18"/>
      <c r="D102" s="18"/>
      <c r="E102" s="18"/>
      <c r="F102" s="17" t="e">
        <f>IFERROR(IF(COUNTA(Tbl_EF[[#This Row],[Round Robin]:[Change Idea 4]])=0,NA(),SUM(Tbl_EF[[#This Row],[Round Robin]:[Change Idea 4]])),NA())</f>
        <v>#N/A</v>
      </c>
      <c r="G102" s="17" cm="1">
        <f t="array" aca="1" ref="G102" ca="1">IFERROR(MEDIAN(IF(ISNUMBER(EF_YMain),EF_YMain)),0)</f>
        <v>0</v>
      </c>
    </row>
    <row r="103" spans="1:7" x14ac:dyDescent="0.25">
      <c r="A103" s="15"/>
      <c r="B103" s="18"/>
      <c r="C103" s="18"/>
      <c r="D103" s="18"/>
      <c r="E103" s="18"/>
      <c r="F103" s="17" t="e">
        <f>IFERROR(IF(COUNTA(Tbl_EF[[#This Row],[Round Robin]:[Change Idea 4]])=0,NA(),SUM(Tbl_EF[[#This Row],[Round Robin]:[Change Idea 4]])),NA())</f>
        <v>#N/A</v>
      </c>
      <c r="G103" s="17" cm="1">
        <f t="array" aca="1" ref="G103" ca="1">IFERROR(MEDIAN(IF(ISNUMBER(EF_YMain),EF_YMain)),0)</f>
        <v>0</v>
      </c>
    </row>
    <row r="104" spans="1:7" x14ac:dyDescent="0.25">
      <c r="A104" s="15"/>
      <c r="B104" s="18"/>
      <c r="C104" s="18"/>
      <c r="D104" s="18"/>
      <c r="E104" s="18"/>
      <c r="F104" s="17" t="e">
        <f>IFERROR(IF(COUNTA(Tbl_EF[[#This Row],[Round Robin]:[Change Idea 4]])=0,NA(),SUM(Tbl_EF[[#This Row],[Round Robin]:[Change Idea 4]])),NA())</f>
        <v>#N/A</v>
      </c>
      <c r="G104" s="17" cm="1">
        <f t="array" aca="1" ref="G104" ca="1">IFERROR(MEDIAN(IF(ISNUMBER(EF_YMain),EF_YMain)),0)</f>
        <v>0</v>
      </c>
    </row>
    <row r="105" spans="1:7" x14ac:dyDescent="0.25">
      <c r="A105" s="15"/>
      <c r="B105" s="18"/>
      <c r="C105" s="18"/>
      <c r="D105" s="18"/>
      <c r="E105" s="18"/>
      <c r="F105" s="17" t="e">
        <f>IFERROR(IF(COUNTA(Tbl_EF[[#This Row],[Round Robin]:[Change Idea 4]])=0,NA(),SUM(Tbl_EF[[#This Row],[Round Robin]:[Change Idea 4]])),NA())</f>
        <v>#N/A</v>
      </c>
      <c r="G105" s="17" cm="1">
        <f t="array" aca="1" ref="G105" ca="1">IFERROR(MEDIAN(IF(ISNUMBER(EF_YMain),EF_YMain)),0)</f>
        <v>0</v>
      </c>
    </row>
    <row r="106" spans="1:7" x14ac:dyDescent="0.25">
      <c r="A106" s="15"/>
      <c r="B106" s="18"/>
      <c r="C106" s="18"/>
      <c r="D106" s="18"/>
      <c r="E106" s="18"/>
      <c r="F106" s="17" t="e">
        <f>IFERROR(IF(COUNTA(Tbl_EF[[#This Row],[Round Robin]:[Change Idea 4]])=0,NA(),SUM(Tbl_EF[[#This Row],[Round Robin]:[Change Idea 4]])),NA())</f>
        <v>#N/A</v>
      </c>
      <c r="G106" s="17" cm="1">
        <f t="array" aca="1" ref="G106" ca="1">IFERROR(MEDIAN(IF(ISNUMBER(EF_YMain),EF_YMain)),0)</f>
        <v>0</v>
      </c>
    </row>
    <row r="107" spans="1:7" x14ac:dyDescent="0.25">
      <c r="A107" s="15"/>
      <c r="B107" s="18"/>
      <c r="C107" s="18"/>
      <c r="D107" s="18"/>
      <c r="E107" s="18"/>
      <c r="F107" s="17" t="e">
        <f>IFERROR(IF(COUNTA(Tbl_EF[[#This Row],[Round Robin]:[Change Idea 4]])=0,NA(),SUM(Tbl_EF[[#This Row],[Round Robin]:[Change Idea 4]])),NA())</f>
        <v>#N/A</v>
      </c>
      <c r="G107" s="17" cm="1">
        <f t="array" aca="1" ref="G107" ca="1">IFERROR(MEDIAN(IF(ISNUMBER(EF_YMain),EF_YMain)),0)</f>
        <v>0</v>
      </c>
    </row>
    <row r="108" spans="1:7" x14ac:dyDescent="0.25">
      <c r="A108" s="15"/>
      <c r="B108" s="18"/>
      <c r="C108" s="18"/>
      <c r="D108" s="18"/>
      <c r="E108" s="18"/>
      <c r="F108" s="17" t="e">
        <f>IFERROR(IF(COUNTA(Tbl_EF[[#This Row],[Round Robin]:[Change Idea 4]])=0,NA(),SUM(Tbl_EF[[#This Row],[Round Robin]:[Change Idea 4]])),NA())</f>
        <v>#N/A</v>
      </c>
      <c r="G108" s="17" cm="1">
        <f t="array" aca="1" ref="G108" ca="1">IFERROR(MEDIAN(IF(ISNUMBER(EF_YMain),EF_YMain)),0)</f>
        <v>0</v>
      </c>
    </row>
    <row r="109" spans="1:7" x14ac:dyDescent="0.25">
      <c r="A109" s="15"/>
      <c r="B109" s="18"/>
      <c r="C109" s="18"/>
      <c r="D109" s="18"/>
      <c r="E109" s="18"/>
      <c r="F109" s="17" t="e">
        <f>IFERROR(IF(COUNTA(Tbl_EF[[#This Row],[Round Robin]:[Change Idea 4]])=0,NA(),SUM(Tbl_EF[[#This Row],[Round Robin]:[Change Idea 4]])),NA())</f>
        <v>#N/A</v>
      </c>
      <c r="G109" s="17" cm="1">
        <f t="array" aca="1" ref="G109" ca="1">IFERROR(MEDIAN(IF(ISNUMBER(EF_YMain),EF_YMain)),0)</f>
        <v>0</v>
      </c>
    </row>
    <row r="110" spans="1:7" x14ac:dyDescent="0.25">
      <c r="A110" s="15"/>
      <c r="B110" s="18"/>
      <c r="C110" s="18"/>
      <c r="D110" s="18"/>
      <c r="E110" s="18"/>
      <c r="F110" s="17" t="e">
        <f>IFERROR(IF(COUNTA(Tbl_EF[[#This Row],[Round Robin]:[Change Idea 4]])=0,NA(),SUM(Tbl_EF[[#This Row],[Round Robin]:[Change Idea 4]])),NA())</f>
        <v>#N/A</v>
      </c>
      <c r="G110" s="17" cm="1">
        <f t="array" aca="1" ref="G110" ca="1">IFERROR(MEDIAN(IF(ISNUMBER(EF_YMain),EF_YMain)),0)</f>
        <v>0</v>
      </c>
    </row>
    <row r="111" spans="1:7" x14ac:dyDescent="0.25">
      <c r="A111" s="15"/>
      <c r="B111" s="18"/>
      <c r="C111" s="18"/>
      <c r="D111" s="18"/>
      <c r="E111" s="18"/>
      <c r="F111" s="17" t="e">
        <f>IFERROR(IF(COUNTA(Tbl_EF[[#This Row],[Round Robin]:[Change Idea 4]])=0,NA(),SUM(Tbl_EF[[#This Row],[Round Robin]:[Change Idea 4]])),NA())</f>
        <v>#N/A</v>
      </c>
      <c r="G111" s="17" cm="1">
        <f t="array" aca="1" ref="G111" ca="1">IFERROR(MEDIAN(IF(ISNUMBER(EF_YMain),EF_YMain)),0)</f>
        <v>0</v>
      </c>
    </row>
    <row r="112" spans="1:7" x14ac:dyDescent="0.25">
      <c r="A112" s="15"/>
      <c r="B112" s="18"/>
      <c r="C112" s="18"/>
      <c r="D112" s="18"/>
      <c r="E112" s="18"/>
      <c r="F112" s="17" t="e">
        <f>IFERROR(IF(COUNTA(Tbl_EF[[#This Row],[Round Robin]:[Change Idea 4]])=0,NA(),SUM(Tbl_EF[[#This Row],[Round Robin]:[Change Idea 4]])),NA())</f>
        <v>#N/A</v>
      </c>
      <c r="G112" s="17" cm="1">
        <f t="array" aca="1" ref="G112" ca="1">IFERROR(MEDIAN(IF(ISNUMBER(EF_YMain),EF_YMain)),0)</f>
        <v>0</v>
      </c>
    </row>
    <row r="113" spans="1:7" x14ac:dyDescent="0.25">
      <c r="A113" s="15"/>
      <c r="B113" s="18"/>
      <c r="C113" s="18"/>
      <c r="D113" s="18"/>
      <c r="E113" s="18"/>
      <c r="F113" s="17" t="e">
        <f>IFERROR(IF(COUNTA(Tbl_EF[[#This Row],[Round Robin]:[Change Idea 4]])=0,NA(),SUM(Tbl_EF[[#This Row],[Round Robin]:[Change Idea 4]])),NA())</f>
        <v>#N/A</v>
      </c>
      <c r="G113" s="17" cm="1">
        <f t="array" aca="1" ref="G113" ca="1">IFERROR(MEDIAN(IF(ISNUMBER(EF_YMain),EF_YMain)),0)</f>
        <v>0</v>
      </c>
    </row>
    <row r="114" spans="1:7" x14ac:dyDescent="0.25">
      <c r="A114" s="15"/>
      <c r="B114" s="18"/>
      <c r="C114" s="18"/>
      <c r="D114" s="18"/>
      <c r="E114" s="18"/>
      <c r="F114" s="17" t="e">
        <f>IFERROR(IF(COUNTA(Tbl_EF[[#This Row],[Round Robin]:[Change Idea 4]])=0,NA(),SUM(Tbl_EF[[#This Row],[Round Robin]:[Change Idea 4]])),NA())</f>
        <v>#N/A</v>
      </c>
      <c r="G114" s="17" cm="1">
        <f t="array" aca="1" ref="G114" ca="1">IFERROR(MEDIAN(IF(ISNUMBER(EF_YMain),EF_YMain)),0)</f>
        <v>0</v>
      </c>
    </row>
    <row r="115" spans="1:7" x14ac:dyDescent="0.25">
      <c r="A115" s="15"/>
      <c r="B115" s="18"/>
      <c r="C115" s="18"/>
      <c r="D115" s="18"/>
      <c r="E115" s="18"/>
      <c r="F115" s="17" t="e">
        <f>IFERROR(IF(COUNTA(Tbl_EF[[#This Row],[Round Robin]:[Change Idea 4]])=0,NA(),SUM(Tbl_EF[[#This Row],[Round Robin]:[Change Idea 4]])),NA())</f>
        <v>#N/A</v>
      </c>
      <c r="G115" s="17" cm="1">
        <f t="array" aca="1" ref="G115" ca="1">IFERROR(MEDIAN(IF(ISNUMBER(EF_YMain),EF_YMain)),0)</f>
        <v>0</v>
      </c>
    </row>
    <row r="116" spans="1:7" x14ac:dyDescent="0.25">
      <c r="A116" s="15"/>
      <c r="B116" s="18"/>
      <c r="C116" s="18"/>
      <c r="D116" s="18"/>
      <c r="E116" s="18"/>
      <c r="F116" s="17" t="e">
        <f>IFERROR(IF(COUNTA(Tbl_EF[[#This Row],[Round Robin]:[Change Idea 4]])=0,NA(),SUM(Tbl_EF[[#This Row],[Round Robin]:[Change Idea 4]])),NA())</f>
        <v>#N/A</v>
      </c>
      <c r="G116" s="17" cm="1">
        <f t="array" aca="1" ref="G116" ca="1">IFERROR(MEDIAN(IF(ISNUMBER(EF_YMain),EF_YMain)),0)</f>
        <v>0</v>
      </c>
    </row>
    <row r="117" spans="1:7" x14ac:dyDescent="0.25">
      <c r="A117" s="15"/>
      <c r="B117" s="18"/>
      <c r="C117" s="18"/>
      <c r="D117" s="18"/>
      <c r="E117" s="18"/>
      <c r="F117" s="17" t="e">
        <f>IFERROR(IF(COUNTA(Tbl_EF[[#This Row],[Round Robin]:[Change Idea 4]])=0,NA(),SUM(Tbl_EF[[#This Row],[Round Robin]:[Change Idea 4]])),NA())</f>
        <v>#N/A</v>
      </c>
      <c r="G117" s="17" cm="1">
        <f t="array" aca="1" ref="G117" ca="1">IFERROR(MEDIAN(IF(ISNUMBER(EF_YMain),EF_YMain)),0)</f>
        <v>0</v>
      </c>
    </row>
    <row r="118" spans="1:7" x14ac:dyDescent="0.25">
      <c r="A118" s="15"/>
      <c r="B118" s="18"/>
      <c r="C118" s="18"/>
      <c r="D118" s="18"/>
      <c r="E118" s="18"/>
      <c r="F118" s="17" t="e">
        <f>IFERROR(IF(COUNTA(Tbl_EF[[#This Row],[Round Robin]:[Change Idea 4]])=0,NA(),SUM(Tbl_EF[[#This Row],[Round Robin]:[Change Idea 4]])),NA())</f>
        <v>#N/A</v>
      </c>
      <c r="G118" s="17" cm="1">
        <f t="array" aca="1" ref="G118" ca="1">IFERROR(MEDIAN(IF(ISNUMBER(EF_YMain),EF_YMain)),0)</f>
        <v>0</v>
      </c>
    </row>
    <row r="119" spans="1:7" x14ac:dyDescent="0.25">
      <c r="A119" s="15"/>
      <c r="B119" s="18"/>
      <c r="C119" s="18"/>
      <c r="D119" s="18"/>
      <c r="E119" s="18"/>
      <c r="F119" s="17" t="e">
        <f>IFERROR(IF(COUNTA(Tbl_EF[[#This Row],[Round Robin]:[Change Idea 4]])=0,NA(),SUM(Tbl_EF[[#This Row],[Round Robin]:[Change Idea 4]])),NA())</f>
        <v>#N/A</v>
      </c>
      <c r="G119" s="17" cm="1">
        <f t="array" aca="1" ref="G119" ca="1">IFERROR(MEDIAN(IF(ISNUMBER(EF_YMain),EF_YMain)),0)</f>
        <v>0</v>
      </c>
    </row>
    <row r="120" spans="1:7" x14ac:dyDescent="0.25">
      <c r="A120" s="15"/>
      <c r="B120" s="18"/>
      <c r="C120" s="18"/>
      <c r="D120" s="18"/>
      <c r="E120" s="18"/>
      <c r="F120" s="17" t="e">
        <f>IFERROR(IF(COUNTA(Tbl_EF[[#This Row],[Round Robin]:[Change Idea 4]])=0,NA(),SUM(Tbl_EF[[#This Row],[Round Robin]:[Change Idea 4]])),NA())</f>
        <v>#N/A</v>
      </c>
      <c r="G120" s="17" cm="1">
        <f t="array" aca="1" ref="G120" ca="1">IFERROR(MEDIAN(IF(ISNUMBER(EF_YMain),EF_YMain)),0)</f>
        <v>0</v>
      </c>
    </row>
    <row r="121" spans="1:7" x14ac:dyDescent="0.25">
      <c r="A121" s="15"/>
      <c r="B121" s="18"/>
      <c r="C121" s="18"/>
      <c r="D121" s="18"/>
      <c r="E121" s="18"/>
      <c r="F121" s="17" t="e">
        <f>IFERROR(IF(COUNTA(Tbl_EF[[#This Row],[Round Robin]:[Change Idea 4]])=0,NA(),SUM(Tbl_EF[[#This Row],[Round Robin]:[Change Idea 4]])),NA())</f>
        <v>#N/A</v>
      </c>
      <c r="G121" s="17" cm="1">
        <f t="array" aca="1" ref="G121" ca="1">IFERROR(MEDIAN(IF(ISNUMBER(EF_YMain),EF_YMain)),0)</f>
        <v>0</v>
      </c>
    </row>
    <row r="122" spans="1:7" x14ac:dyDescent="0.25">
      <c r="A122" s="15"/>
      <c r="B122" s="18"/>
      <c r="C122" s="18"/>
      <c r="D122" s="18"/>
      <c r="E122" s="18"/>
      <c r="F122" s="17" t="e">
        <f>IFERROR(IF(COUNTA(Tbl_EF[[#This Row],[Round Robin]:[Change Idea 4]])=0,NA(),SUM(Tbl_EF[[#This Row],[Round Robin]:[Change Idea 4]])),NA())</f>
        <v>#N/A</v>
      </c>
      <c r="G122" s="17" cm="1">
        <f t="array" aca="1" ref="G122" ca="1">IFERROR(MEDIAN(IF(ISNUMBER(EF_YMain),EF_YMain)),0)</f>
        <v>0</v>
      </c>
    </row>
    <row r="123" spans="1:7" x14ac:dyDescent="0.25">
      <c r="A123" s="15"/>
      <c r="B123" s="18"/>
      <c r="C123" s="18"/>
      <c r="D123" s="18"/>
      <c r="E123" s="18"/>
      <c r="F123" s="17" t="e">
        <f>IFERROR(IF(COUNTA(Tbl_EF[[#This Row],[Round Robin]:[Change Idea 4]])=0,NA(),SUM(Tbl_EF[[#This Row],[Round Robin]:[Change Idea 4]])),NA())</f>
        <v>#N/A</v>
      </c>
      <c r="G123" s="17" cm="1">
        <f t="array" aca="1" ref="G123" ca="1">IFERROR(MEDIAN(IF(ISNUMBER(EF_YMain),EF_YMain)),0)</f>
        <v>0</v>
      </c>
    </row>
    <row r="124" spans="1:7" x14ac:dyDescent="0.25">
      <c r="A124" s="15"/>
      <c r="B124" s="18"/>
      <c r="C124" s="18"/>
      <c r="D124" s="18"/>
      <c r="E124" s="18"/>
      <c r="F124" s="17" t="e">
        <f>IFERROR(IF(COUNTA(Tbl_EF[[#This Row],[Round Robin]:[Change Idea 4]])=0,NA(),SUM(Tbl_EF[[#This Row],[Round Robin]:[Change Idea 4]])),NA())</f>
        <v>#N/A</v>
      </c>
      <c r="G124" s="17" cm="1">
        <f t="array" aca="1" ref="G124" ca="1">IFERROR(MEDIAN(IF(ISNUMBER(EF_YMain),EF_YMain)),0)</f>
        <v>0</v>
      </c>
    </row>
    <row r="125" spans="1:7" x14ac:dyDescent="0.25">
      <c r="A125" s="15"/>
      <c r="B125" s="18"/>
      <c r="C125" s="18"/>
      <c r="D125" s="18"/>
      <c r="E125" s="18"/>
      <c r="F125" s="17" t="e">
        <f>IFERROR(IF(COUNTA(Tbl_EF[[#This Row],[Round Robin]:[Change Idea 4]])=0,NA(),SUM(Tbl_EF[[#This Row],[Round Robin]:[Change Idea 4]])),NA())</f>
        <v>#N/A</v>
      </c>
      <c r="G125" s="17" cm="1">
        <f t="array" aca="1" ref="G125" ca="1">IFERROR(MEDIAN(IF(ISNUMBER(EF_YMain),EF_YMain)),0)</f>
        <v>0</v>
      </c>
    </row>
    <row r="126" spans="1:7" x14ac:dyDescent="0.25">
      <c r="A126" s="15"/>
      <c r="B126" s="18"/>
      <c r="C126" s="18"/>
      <c r="D126" s="18"/>
      <c r="E126" s="18"/>
      <c r="F126" s="17" t="e">
        <f>IFERROR(IF(COUNTA(Tbl_EF[[#This Row],[Round Robin]:[Change Idea 4]])=0,NA(),SUM(Tbl_EF[[#This Row],[Round Robin]:[Change Idea 4]])),NA())</f>
        <v>#N/A</v>
      </c>
      <c r="G126" s="17" cm="1">
        <f t="array" aca="1" ref="G126" ca="1">IFERROR(MEDIAN(IF(ISNUMBER(EF_YMain),EF_YMain)),0)</f>
        <v>0</v>
      </c>
    </row>
    <row r="127" spans="1:7" x14ac:dyDescent="0.25">
      <c r="A127" s="15"/>
      <c r="B127" s="18"/>
      <c r="C127" s="18"/>
      <c r="D127" s="18"/>
      <c r="E127" s="18"/>
      <c r="F127" s="17" t="e">
        <f>IFERROR(IF(COUNTA(Tbl_EF[[#This Row],[Round Robin]:[Change Idea 4]])=0,NA(),SUM(Tbl_EF[[#This Row],[Round Robin]:[Change Idea 4]])),NA())</f>
        <v>#N/A</v>
      </c>
      <c r="G127" s="17" cm="1">
        <f t="array" aca="1" ref="G127" ca="1">IFERROR(MEDIAN(IF(ISNUMBER(EF_YMain),EF_YMain)),0)</f>
        <v>0</v>
      </c>
    </row>
    <row r="128" spans="1:7" x14ac:dyDescent="0.25">
      <c r="A128" s="15"/>
      <c r="B128" s="18"/>
      <c r="C128" s="18"/>
      <c r="D128" s="18"/>
      <c r="E128" s="18"/>
      <c r="F128" s="17" t="e">
        <f>IFERROR(IF(COUNTA(Tbl_EF[[#This Row],[Round Robin]:[Change Idea 4]])=0,NA(),SUM(Tbl_EF[[#This Row],[Round Robin]:[Change Idea 4]])),NA())</f>
        <v>#N/A</v>
      </c>
      <c r="G128" s="17" cm="1">
        <f t="array" aca="1" ref="G128" ca="1">IFERROR(MEDIAN(IF(ISNUMBER(EF_YMain),EF_YMain)),0)</f>
        <v>0</v>
      </c>
    </row>
    <row r="129" spans="1:7" x14ac:dyDescent="0.25">
      <c r="A129" s="15"/>
      <c r="B129" s="18"/>
      <c r="C129" s="18"/>
      <c r="D129" s="18"/>
      <c r="E129" s="18"/>
      <c r="F129" s="17" t="e">
        <f>IFERROR(IF(COUNTA(Tbl_EF[[#This Row],[Round Robin]:[Change Idea 4]])=0,NA(),SUM(Tbl_EF[[#This Row],[Round Robin]:[Change Idea 4]])),NA())</f>
        <v>#N/A</v>
      </c>
      <c r="G129" s="17" cm="1">
        <f t="array" aca="1" ref="G129" ca="1">IFERROR(MEDIAN(IF(ISNUMBER(EF_YMain),EF_YMain)),0)</f>
        <v>0</v>
      </c>
    </row>
    <row r="130" spans="1:7" x14ac:dyDescent="0.25">
      <c r="A130" s="15"/>
      <c r="B130" s="18"/>
      <c r="C130" s="18"/>
      <c r="D130" s="18"/>
      <c r="E130" s="18"/>
      <c r="F130" s="17" t="e">
        <f>IFERROR(IF(COUNTA(Tbl_EF[[#This Row],[Round Robin]:[Change Idea 4]])=0,NA(),SUM(Tbl_EF[[#This Row],[Round Robin]:[Change Idea 4]])),NA())</f>
        <v>#N/A</v>
      </c>
      <c r="G130" s="17" cm="1">
        <f t="array" aca="1" ref="G130" ca="1">IFERROR(MEDIAN(IF(ISNUMBER(EF_YMain),EF_YMain)),0)</f>
        <v>0</v>
      </c>
    </row>
    <row r="131" spans="1:7" x14ac:dyDescent="0.25">
      <c r="A131" s="15"/>
      <c r="B131" s="18"/>
      <c r="C131" s="18"/>
      <c r="D131" s="18"/>
      <c r="E131" s="18"/>
      <c r="F131" s="17" t="e">
        <f>IFERROR(IF(COUNTA(Tbl_EF[[#This Row],[Round Robin]:[Change Idea 4]])=0,NA(),SUM(Tbl_EF[[#This Row],[Round Robin]:[Change Idea 4]])),NA())</f>
        <v>#N/A</v>
      </c>
      <c r="G131" s="17" cm="1">
        <f t="array" aca="1" ref="G131" ca="1">IFERROR(MEDIAN(IF(ISNUMBER(EF_YMain),EF_YMain)),0)</f>
        <v>0</v>
      </c>
    </row>
    <row r="132" spans="1:7" x14ac:dyDescent="0.25">
      <c r="A132" s="15"/>
      <c r="B132" s="18"/>
      <c r="C132" s="18"/>
      <c r="D132" s="18"/>
      <c r="E132" s="18"/>
      <c r="F132" s="17" t="e">
        <f>IFERROR(IF(COUNTA(Tbl_EF[[#This Row],[Round Robin]:[Change Idea 4]])=0,NA(),SUM(Tbl_EF[[#This Row],[Round Robin]:[Change Idea 4]])),NA())</f>
        <v>#N/A</v>
      </c>
      <c r="G132" s="17" cm="1">
        <f t="array" aca="1" ref="G132" ca="1">IFERROR(MEDIAN(IF(ISNUMBER(EF_YMain),EF_YMain)),0)</f>
        <v>0</v>
      </c>
    </row>
    <row r="133" spans="1:7" x14ac:dyDescent="0.25">
      <c r="A133" s="15"/>
      <c r="B133" s="18"/>
      <c r="C133" s="18"/>
      <c r="D133" s="18"/>
      <c r="E133" s="18"/>
      <c r="F133" s="17" t="e">
        <f>IFERROR(IF(COUNTA(Tbl_EF[[#This Row],[Round Robin]:[Change Idea 4]])=0,NA(),SUM(Tbl_EF[[#This Row],[Round Robin]:[Change Idea 4]])),NA())</f>
        <v>#N/A</v>
      </c>
      <c r="G133" s="17" cm="1">
        <f t="array" aca="1" ref="G133" ca="1">IFERROR(MEDIAN(IF(ISNUMBER(EF_YMain),EF_YMain)),0)</f>
        <v>0</v>
      </c>
    </row>
    <row r="134" spans="1:7" x14ac:dyDescent="0.25">
      <c r="A134" s="15"/>
      <c r="B134" s="18"/>
      <c r="C134" s="18"/>
      <c r="D134" s="18"/>
      <c r="E134" s="18"/>
      <c r="F134" s="17" t="e">
        <f>IFERROR(IF(COUNTA(Tbl_EF[[#This Row],[Round Robin]:[Change Idea 4]])=0,NA(),SUM(Tbl_EF[[#This Row],[Round Robin]:[Change Idea 4]])),NA())</f>
        <v>#N/A</v>
      </c>
      <c r="G134" s="17" cm="1">
        <f t="array" aca="1" ref="G134" ca="1">IFERROR(MEDIAN(IF(ISNUMBER(EF_YMain),EF_YMain)),0)</f>
        <v>0</v>
      </c>
    </row>
  </sheetData>
  <sheetProtection algorithmName="SHA-512" hashValue="VU7xeR4AOgjLBm5uaC+otGlfX4OGcOpvVvzr+aTnD7qF+qeOrTItUDSs3KHbqpZQTvAhYa4sCiHXRhBtH1BevQ==" saltValue="vYrUl/wKz1s8HC1j5lOl0A==" spinCount="100000" sheet="1" objects="1" formatCells="0" formatColumns="0" formatRows="0" insertColumns="0" insertRows="0" deleteColumns="0" autoFilter="0"/>
  <mergeCells count="4">
    <mergeCell ref="J4:T4"/>
    <mergeCell ref="J5:N5"/>
    <mergeCell ref="I3:T3"/>
    <mergeCell ref="I28:T33"/>
  </mergeCells>
  <dataValidations count="1">
    <dataValidation type="list" allowBlank="1" showInputMessage="1" showErrorMessage="1" sqref="J5" xr:uid="{BB6ECB2D-1018-40BE-8B70-3BC1AB2AC5BC}">
      <formula1>$B$3:$F$3</formula1>
    </dataValidation>
  </dataValidations>
  <pageMargins left="0.25" right="0.25" top="0.75" bottom="0.75" header="0.3" footer="0.3"/>
  <pageSetup scale="69" fitToHeight="0" orientation="landscape" r:id="rId1"/>
  <headerFooter>
    <oddHeader>&amp;L&amp;"Calibri,Regular"Team Fundamentals - Process Measures&amp;R&amp;G</oddHeader>
  </headerFooter>
  <rowBreaks count="1" manualBreakCount="1">
    <brk id="34" max="19" man="1"/>
  </rowBreaks>
  <drawing r:id="rId2"/>
  <legacyDrawing r:id="rId3"/>
  <legacyDrawingHF r:id="rId4"/>
  <tableParts count="1">
    <tablePart r:id="rId5"/>
  </tableParts>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376BB9C-C46B-4CB7-A722-931664706B66}">
  <sheetPr>
    <tabColor rgb="FF00919B"/>
    <pageSetUpPr fitToPage="1"/>
  </sheetPr>
  <dimension ref="A1:W134"/>
  <sheetViews>
    <sheetView showGridLines="0" zoomScaleNormal="100" zoomScaleSheetLayoutView="100" workbookViewId="0">
      <pane ySplit="1" topLeftCell="A2" activePane="bottomLeft" state="frozen"/>
      <selection activeCell="G11" sqref="G11"/>
      <selection pane="bottomLeft" activeCell="C14" sqref="C14"/>
    </sheetView>
  </sheetViews>
  <sheetFormatPr defaultRowHeight="15" x14ac:dyDescent="0.25"/>
  <cols>
    <col min="1" max="1" width="13.7109375" style="13" customWidth="1"/>
    <col min="2" max="5" width="13.7109375" style="21" customWidth="1"/>
    <col min="6" max="6" width="10.7109375" style="21" customWidth="1"/>
    <col min="7" max="7" width="9.7109375" style="21" customWidth="1"/>
    <col min="8" max="8" width="2.7109375" style="6" customWidth="1"/>
    <col min="9" max="20" width="8.85546875" style="6" customWidth="1"/>
    <col min="21" max="16384" width="9.140625" style="6"/>
  </cols>
  <sheetData>
    <row r="1" spans="1:23" s="44" customFormat="1" ht="23.25" x14ac:dyDescent="0.35">
      <c r="A1" s="43" t="s">
        <v>161</v>
      </c>
    </row>
    <row r="2" spans="1:23" s="76" customFormat="1" x14ac:dyDescent="0.25">
      <c r="A2" s="11" t="s">
        <v>15</v>
      </c>
      <c r="B2" s="12" t="s">
        <v>208</v>
      </c>
      <c r="C2" s="12"/>
      <c r="D2" s="12"/>
      <c r="E2" s="12"/>
      <c r="F2" s="12" t="s">
        <v>64</v>
      </c>
      <c r="G2" s="12" t="s">
        <v>62</v>
      </c>
    </row>
    <row r="3" spans="1:23" ht="45" x14ac:dyDescent="0.25">
      <c r="A3" s="116" t="s">
        <v>0</v>
      </c>
      <c r="B3" s="112" t="s">
        <v>117</v>
      </c>
      <c r="C3" s="112" t="s">
        <v>99</v>
      </c>
      <c r="D3" s="111" t="s">
        <v>210</v>
      </c>
      <c r="E3" s="111" t="s">
        <v>211</v>
      </c>
      <c r="F3" s="109" t="s">
        <v>202</v>
      </c>
      <c r="G3" s="110" t="s">
        <v>18</v>
      </c>
      <c r="I3" s="148" t="s">
        <v>207</v>
      </c>
      <c r="J3" s="148"/>
      <c r="K3" s="148"/>
      <c r="L3" s="148"/>
      <c r="M3" s="148"/>
      <c r="N3" s="148"/>
      <c r="O3" s="148"/>
      <c r="P3" s="148"/>
      <c r="Q3" s="148"/>
      <c r="R3" s="148"/>
      <c r="S3" s="148"/>
      <c r="T3" s="148"/>
    </row>
    <row r="4" spans="1:23" x14ac:dyDescent="0.25">
      <c r="A4" s="15">
        <v>44958</v>
      </c>
      <c r="B4" s="18"/>
      <c r="C4" s="18"/>
      <c r="D4" s="18"/>
      <c r="E4" s="18"/>
      <c r="F4" s="17" t="e">
        <f>IFERROR(IF(COUNTA(Tbl_SU[[#This Row],[Financial Sustainability Tracking]:[Change Idea 4]])=0,NA(),SUM(Tbl_SU[[#This Row],[Financial Sustainability Tracking]:[Change Idea 4]])),NA())</f>
        <v>#N/A</v>
      </c>
      <c r="G4" s="17" cm="1">
        <f t="array" aca="1" ref="G4" ca="1">IFERROR(MEDIAN(IF(ISNUMBER(SU_YMain),SU_YMain)),0)</f>
        <v>0</v>
      </c>
      <c r="H4" s="23">
        <f>IFERROR(MATCH($J$5,$B$3:$F$3,0),"")</f>
        <v>1</v>
      </c>
      <c r="I4" s="60" t="s">
        <v>19</v>
      </c>
      <c r="J4" s="146" t="s">
        <v>194</v>
      </c>
      <c r="K4" s="143"/>
      <c r="L4" s="143"/>
      <c r="M4" s="143"/>
      <c r="N4" s="143"/>
      <c r="O4" s="143"/>
      <c r="P4" s="143"/>
      <c r="Q4" s="143"/>
      <c r="R4" s="143"/>
      <c r="S4" s="143"/>
      <c r="T4" s="143"/>
    </row>
    <row r="5" spans="1:23" x14ac:dyDescent="0.25">
      <c r="A5" s="15"/>
      <c r="B5" s="18"/>
      <c r="C5" s="18"/>
      <c r="D5" s="18"/>
      <c r="E5" s="18"/>
      <c r="F5" s="17" t="e">
        <f>IFERROR(IF(COUNTA(Tbl_SU[[#This Row],[Financial Sustainability Tracking]:[Change Idea 4]])=0,NA(),SUM(Tbl_SU[[#This Row],[Financial Sustainability Tracking]:[Change Idea 4]])),NA())</f>
        <v>#N/A</v>
      </c>
      <c r="G5" s="17" cm="1">
        <f t="array" aca="1" ref="G5" ca="1">IFERROR(MEDIAN(IF(ISNUMBER(SU_YMain),SU_YMain)),0)</f>
        <v>0</v>
      </c>
      <c r="I5" s="14" t="s">
        <v>168</v>
      </c>
      <c r="J5" s="145" t="s">
        <v>117</v>
      </c>
      <c r="K5" s="145"/>
      <c r="L5" s="145"/>
      <c r="M5" s="145"/>
      <c r="N5" s="145"/>
      <c r="O5" s="145"/>
      <c r="P5" s="59" t="s">
        <v>169</v>
      </c>
    </row>
    <row r="6" spans="1:23" x14ac:dyDescent="0.25">
      <c r="A6" s="15"/>
      <c r="B6" s="18"/>
      <c r="C6" s="18"/>
      <c r="D6" s="18"/>
      <c r="E6" s="18"/>
      <c r="F6" s="17" t="e">
        <f>IFERROR(IF(COUNTA(Tbl_SU[[#This Row],[Financial Sustainability Tracking]:[Change Idea 4]])=0,NA(),SUM(Tbl_SU[[#This Row],[Financial Sustainability Tracking]:[Change Idea 4]])),NA())</f>
        <v>#N/A</v>
      </c>
      <c r="G6" s="17" cm="1">
        <f t="array" aca="1" ref="G6" ca="1">IFERROR(MEDIAN(IF(ISNUMBER(SU_YMain),SU_YMain)),0)</f>
        <v>0</v>
      </c>
    </row>
    <row r="7" spans="1:23" x14ac:dyDescent="0.25">
      <c r="A7" s="15"/>
      <c r="B7" s="18"/>
      <c r="C7" s="18"/>
      <c r="D7" s="18"/>
      <c r="E7" s="18"/>
      <c r="F7" s="17" t="e">
        <f>IFERROR(IF(COUNTA(Tbl_SU[[#This Row],[Financial Sustainability Tracking]:[Change Idea 4]])=0,NA(),SUM(Tbl_SU[[#This Row],[Financial Sustainability Tracking]:[Change Idea 4]])),NA())</f>
        <v>#N/A</v>
      </c>
      <c r="G7" s="17" cm="1">
        <f t="array" aca="1" ref="G7" ca="1">IFERROR(MEDIAN(IF(ISNUMBER(SU_YMain),SU_YMain)),0)</f>
        <v>0</v>
      </c>
    </row>
    <row r="8" spans="1:23" x14ac:dyDescent="0.25">
      <c r="A8" s="15"/>
      <c r="B8" s="18"/>
      <c r="C8" s="18"/>
      <c r="D8" s="18"/>
      <c r="E8" s="18"/>
      <c r="F8" s="17" t="e">
        <f>IFERROR(IF(COUNTA(Tbl_SU[[#This Row],[Financial Sustainability Tracking]:[Change Idea 4]])=0,NA(),SUM(Tbl_SU[[#This Row],[Financial Sustainability Tracking]:[Change Idea 4]])),NA())</f>
        <v>#N/A</v>
      </c>
      <c r="G8" s="17" cm="1">
        <f t="array" aca="1" ref="G8" ca="1">IFERROR(MEDIAN(IF(ISNUMBER(SU_YMain),SU_YMain)),0)</f>
        <v>0</v>
      </c>
    </row>
    <row r="9" spans="1:23" x14ac:dyDescent="0.25">
      <c r="A9" s="15"/>
      <c r="B9" s="18"/>
      <c r="C9" s="18"/>
      <c r="D9" s="18"/>
      <c r="E9" s="18"/>
      <c r="F9" s="17" t="e">
        <f>IFERROR(IF(COUNTA(Tbl_SU[[#This Row],[Financial Sustainability Tracking]:[Change Idea 4]])=0,NA(),SUM(Tbl_SU[[#This Row],[Financial Sustainability Tracking]:[Change Idea 4]])),NA())</f>
        <v>#N/A</v>
      </c>
      <c r="G9" s="17" cm="1">
        <f t="array" aca="1" ref="G9" ca="1">IFERROR(MEDIAN(IF(ISNUMBER(SU_YMain),SU_YMain)),0)</f>
        <v>0</v>
      </c>
    </row>
    <row r="10" spans="1:23" x14ac:dyDescent="0.25">
      <c r="A10" s="15"/>
      <c r="B10" s="18"/>
      <c r="C10" s="18"/>
      <c r="D10" s="18"/>
      <c r="E10" s="18"/>
      <c r="F10" s="17" t="e">
        <f>IFERROR(IF(COUNTA(Tbl_SU[[#This Row],[Financial Sustainability Tracking]:[Change Idea 4]])=0,NA(),SUM(Tbl_SU[[#This Row],[Financial Sustainability Tracking]:[Change Idea 4]])),NA())</f>
        <v>#N/A</v>
      </c>
      <c r="G10" s="17" cm="1">
        <f t="array" aca="1" ref="G10" ca="1">IFERROR(MEDIAN(IF(ISNUMBER(SU_YMain),SU_YMain)),0)</f>
        <v>0</v>
      </c>
      <c r="W10" s="58"/>
    </row>
    <row r="11" spans="1:23" x14ac:dyDescent="0.25">
      <c r="A11" s="15"/>
      <c r="B11" s="18"/>
      <c r="C11" s="18"/>
      <c r="D11" s="18"/>
      <c r="E11" s="18"/>
      <c r="F11" s="17" t="e">
        <f>IFERROR(IF(COUNTA(Tbl_SU[[#This Row],[Financial Sustainability Tracking]:[Change Idea 4]])=0,NA(),SUM(Tbl_SU[[#This Row],[Financial Sustainability Tracking]:[Change Idea 4]])),NA())</f>
        <v>#N/A</v>
      </c>
      <c r="G11" s="17" cm="1">
        <f t="array" aca="1" ref="G11" ca="1">IFERROR(MEDIAN(IF(ISNUMBER(SU_YMain),SU_YMain)),0)</f>
        <v>0</v>
      </c>
    </row>
    <row r="12" spans="1:23" x14ac:dyDescent="0.25">
      <c r="A12" s="15"/>
      <c r="B12" s="18"/>
      <c r="C12" s="18"/>
      <c r="D12" s="18"/>
      <c r="E12" s="18"/>
      <c r="F12" s="17" t="e">
        <f>IFERROR(IF(COUNTA(Tbl_SU[[#This Row],[Financial Sustainability Tracking]:[Change Idea 4]])=0,NA(),SUM(Tbl_SU[[#This Row],[Financial Sustainability Tracking]:[Change Idea 4]])),NA())</f>
        <v>#N/A</v>
      </c>
      <c r="G12" s="17" cm="1">
        <f t="array" aca="1" ref="G12" ca="1">IFERROR(MEDIAN(IF(ISNUMBER(SU_YMain),SU_YMain)),0)</f>
        <v>0</v>
      </c>
    </row>
    <row r="13" spans="1:23" x14ac:dyDescent="0.25">
      <c r="A13" s="15"/>
      <c r="B13" s="18"/>
      <c r="C13" s="18"/>
      <c r="D13" s="18"/>
      <c r="E13" s="18"/>
      <c r="F13" s="17" t="e">
        <f>IFERROR(IF(COUNTA(Tbl_SU[[#This Row],[Financial Sustainability Tracking]:[Change Idea 4]])=0,NA(),SUM(Tbl_SU[[#This Row],[Financial Sustainability Tracking]:[Change Idea 4]])),NA())</f>
        <v>#N/A</v>
      </c>
      <c r="G13" s="17" cm="1">
        <f t="array" aca="1" ref="G13" ca="1">IFERROR(MEDIAN(IF(ISNUMBER(SU_YMain),SU_YMain)),0)</f>
        <v>0</v>
      </c>
    </row>
    <row r="14" spans="1:23" x14ac:dyDescent="0.25">
      <c r="A14" s="15"/>
      <c r="B14" s="18"/>
      <c r="C14" s="18"/>
      <c r="D14" s="18"/>
      <c r="E14" s="18"/>
      <c r="F14" s="17" t="e">
        <f>IFERROR(IF(COUNTA(Tbl_SU[[#This Row],[Financial Sustainability Tracking]:[Change Idea 4]])=0,NA(),SUM(Tbl_SU[[#This Row],[Financial Sustainability Tracking]:[Change Idea 4]])),NA())</f>
        <v>#N/A</v>
      </c>
      <c r="G14" s="17" cm="1">
        <f t="array" aca="1" ref="G14" ca="1">IFERROR(MEDIAN(IF(ISNUMBER(SU_YMain),SU_YMain)),0)</f>
        <v>0</v>
      </c>
    </row>
    <row r="15" spans="1:23" x14ac:dyDescent="0.25">
      <c r="A15" s="15"/>
      <c r="B15" s="18"/>
      <c r="C15" s="18"/>
      <c r="D15" s="18"/>
      <c r="E15" s="18"/>
      <c r="F15" s="17" t="e">
        <f>IFERROR(IF(COUNTA(Tbl_SU[[#This Row],[Financial Sustainability Tracking]:[Change Idea 4]])=0,NA(),SUM(Tbl_SU[[#This Row],[Financial Sustainability Tracking]:[Change Idea 4]])),NA())</f>
        <v>#N/A</v>
      </c>
      <c r="G15" s="17" cm="1">
        <f t="array" aca="1" ref="G15" ca="1">IFERROR(MEDIAN(IF(ISNUMBER(SU_YMain),SU_YMain)),0)</f>
        <v>0</v>
      </c>
    </row>
    <row r="16" spans="1:23" x14ac:dyDescent="0.25">
      <c r="A16" s="15"/>
      <c r="B16" s="18"/>
      <c r="C16" s="18"/>
      <c r="D16" s="18"/>
      <c r="E16" s="18"/>
      <c r="F16" s="17" t="e">
        <f>IFERROR(IF(COUNTA(Tbl_SU[[#This Row],[Financial Sustainability Tracking]:[Change Idea 4]])=0,NA(),SUM(Tbl_SU[[#This Row],[Financial Sustainability Tracking]:[Change Idea 4]])),NA())</f>
        <v>#N/A</v>
      </c>
      <c r="G16" s="17" cm="1">
        <f t="array" aca="1" ref="G16" ca="1">IFERROR(MEDIAN(IF(ISNUMBER(SU_YMain),SU_YMain)),0)</f>
        <v>0</v>
      </c>
    </row>
    <row r="17" spans="1:20" x14ac:dyDescent="0.25">
      <c r="A17" s="15"/>
      <c r="B17" s="18"/>
      <c r="C17" s="18"/>
      <c r="D17" s="18"/>
      <c r="E17" s="18"/>
      <c r="F17" s="17" t="e">
        <f>IFERROR(IF(COUNTA(Tbl_SU[[#This Row],[Financial Sustainability Tracking]:[Change Idea 4]])=0,NA(),SUM(Tbl_SU[[#This Row],[Financial Sustainability Tracking]:[Change Idea 4]])),NA())</f>
        <v>#N/A</v>
      </c>
      <c r="G17" s="17" cm="1">
        <f t="array" aca="1" ref="G17" ca="1">IFERROR(MEDIAN(IF(ISNUMBER(SU_YMain),SU_YMain)),0)</f>
        <v>0</v>
      </c>
    </row>
    <row r="18" spans="1:20" x14ac:dyDescent="0.25">
      <c r="A18" s="15"/>
      <c r="B18" s="18"/>
      <c r="C18" s="18"/>
      <c r="D18" s="18"/>
      <c r="E18" s="18"/>
      <c r="F18" s="17" t="e">
        <f>IFERROR(IF(COUNTA(Tbl_SU[[#This Row],[Financial Sustainability Tracking]:[Change Idea 4]])=0,NA(),SUM(Tbl_SU[[#This Row],[Financial Sustainability Tracking]:[Change Idea 4]])),NA())</f>
        <v>#N/A</v>
      </c>
      <c r="G18" s="17" cm="1">
        <f t="array" aca="1" ref="G18" ca="1">IFERROR(MEDIAN(IF(ISNUMBER(SU_YMain),SU_YMain)),0)</f>
        <v>0</v>
      </c>
    </row>
    <row r="19" spans="1:20" x14ac:dyDescent="0.25">
      <c r="A19" s="15"/>
      <c r="B19" s="18"/>
      <c r="C19" s="18"/>
      <c r="D19" s="18"/>
      <c r="E19" s="18"/>
      <c r="F19" s="17" t="e">
        <f>IFERROR(IF(COUNTA(Tbl_SU[[#This Row],[Financial Sustainability Tracking]:[Change Idea 4]])=0,NA(),SUM(Tbl_SU[[#This Row],[Financial Sustainability Tracking]:[Change Idea 4]])),NA())</f>
        <v>#N/A</v>
      </c>
      <c r="G19" s="17" cm="1">
        <f t="array" aca="1" ref="G19" ca="1">IFERROR(MEDIAN(IF(ISNUMBER(SU_YMain),SU_YMain)),0)</f>
        <v>0</v>
      </c>
    </row>
    <row r="20" spans="1:20" x14ac:dyDescent="0.25">
      <c r="A20" s="15"/>
      <c r="B20" s="18"/>
      <c r="C20" s="18"/>
      <c r="D20" s="18"/>
      <c r="E20" s="18"/>
      <c r="F20" s="17" t="e">
        <f>IFERROR(IF(COUNTA(Tbl_SU[[#This Row],[Financial Sustainability Tracking]:[Change Idea 4]])=0,NA(),SUM(Tbl_SU[[#This Row],[Financial Sustainability Tracking]:[Change Idea 4]])),NA())</f>
        <v>#N/A</v>
      </c>
      <c r="G20" s="17" cm="1">
        <f t="array" aca="1" ref="G20" ca="1">IFERROR(MEDIAN(IF(ISNUMBER(SU_YMain),SU_YMain)),0)</f>
        <v>0</v>
      </c>
    </row>
    <row r="21" spans="1:20" x14ac:dyDescent="0.25">
      <c r="A21" s="15"/>
      <c r="B21" s="18"/>
      <c r="C21" s="18"/>
      <c r="D21" s="18"/>
      <c r="E21" s="18"/>
      <c r="F21" s="17" t="e">
        <f>IFERROR(IF(COUNTA(Tbl_SU[[#This Row],[Financial Sustainability Tracking]:[Change Idea 4]])=0,NA(),SUM(Tbl_SU[[#This Row],[Financial Sustainability Tracking]:[Change Idea 4]])),NA())</f>
        <v>#N/A</v>
      </c>
      <c r="G21" s="17" cm="1">
        <f t="array" aca="1" ref="G21" ca="1">IFERROR(MEDIAN(IF(ISNUMBER(SU_YMain),SU_YMain)),0)</f>
        <v>0</v>
      </c>
    </row>
    <row r="22" spans="1:20" x14ac:dyDescent="0.25">
      <c r="A22" s="15"/>
      <c r="B22" s="18"/>
      <c r="C22" s="18"/>
      <c r="D22" s="18"/>
      <c r="E22" s="18"/>
      <c r="F22" s="17" t="e">
        <f>IFERROR(IF(COUNTA(Tbl_SU[[#This Row],[Financial Sustainability Tracking]:[Change Idea 4]])=0,NA(),SUM(Tbl_SU[[#This Row],[Financial Sustainability Tracking]:[Change Idea 4]])),NA())</f>
        <v>#N/A</v>
      </c>
      <c r="G22" s="17" cm="1">
        <f t="array" aca="1" ref="G22" ca="1">IFERROR(MEDIAN(IF(ISNUMBER(SU_YMain),SU_YMain)),0)</f>
        <v>0</v>
      </c>
    </row>
    <row r="23" spans="1:20" x14ac:dyDescent="0.25">
      <c r="A23" s="15"/>
      <c r="B23" s="18"/>
      <c r="C23" s="18"/>
      <c r="D23" s="18"/>
      <c r="E23" s="18"/>
      <c r="F23" s="17" t="e">
        <f>IFERROR(IF(COUNTA(Tbl_SU[[#This Row],[Financial Sustainability Tracking]:[Change Idea 4]])=0,NA(),SUM(Tbl_SU[[#This Row],[Financial Sustainability Tracking]:[Change Idea 4]])),NA())</f>
        <v>#N/A</v>
      </c>
      <c r="G23" s="17" cm="1">
        <f t="array" aca="1" ref="G23" ca="1">IFERROR(MEDIAN(IF(ISNUMBER(SU_YMain),SU_YMain)),0)</f>
        <v>0</v>
      </c>
    </row>
    <row r="24" spans="1:20" x14ac:dyDescent="0.25">
      <c r="A24" s="15"/>
      <c r="B24" s="18"/>
      <c r="C24" s="18"/>
      <c r="D24" s="18"/>
      <c r="E24" s="18"/>
      <c r="F24" s="17" t="e">
        <f>IFERROR(IF(COUNTA(Tbl_SU[[#This Row],[Financial Sustainability Tracking]:[Change Idea 4]])=0,NA(),SUM(Tbl_SU[[#This Row],[Financial Sustainability Tracking]:[Change Idea 4]])),NA())</f>
        <v>#N/A</v>
      </c>
      <c r="G24" s="17" cm="1">
        <f t="array" aca="1" ref="G24" ca="1">IFERROR(MEDIAN(IF(ISNUMBER(SU_YMain),SU_YMain)),0)</f>
        <v>0</v>
      </c>
    </row>
    <row r="25" spans="1:20" x14ac:dyDescent="0.25">
      <c r="A25" s="15"/>
      <c r="B25" s="18"/>
      <c r="C25" s="18"/>
      <c r="D25" s="18"/>
      <c r="E25" s="18"/>
      <c r="F25" s="17" t="e">
        <f>IFERROR(IF(COUNTA(Tbl_SU[[#This Row],[Financial Sustainability Tracking]:[Change Idea 4]])=0,NA(),SUM(Tbl_SU[[#This Row],[Financial Sustainability Tracking]:[Change Idea 4]])),NA())</f>
        <v>#N/A</v>
      </c>
      <c r="G25" s="17" cm="1">
        <f t="array" aca="1" ref="G25" ca="1">IFERROR(MEDIAN(IF(ISNUMBER(SU_YMain),SU_YMain)),0)</f>
        <v>0</v>
      </c>
    </row>
    <row r="26" spans="1:20" x14ac:dyDescent="0.25">
      <c r="A26" s="15"/>
      <c r="B26" s="18"/>
      <c r="C26" s="18"/>
      <c r="D26" s="18"/>
      <c r="E26" s="18"/>
      <c r="F26" s="17" t="e">
        <f>IFERROR(IF(COUNTA(Tbl_SU[[#This Row],[Financial Sustainability Tracking]:[Change Idea 4]])=0,NA(),SUM(Tbl_SU[[#This Row],[Financial Sustainability Tracking]:[Change Idea 4]])),NA())</f>
        <v>#N/A</v>
      </c>
      <c r="G26" s="17" cm="1">
        <f t="array" aca="1" ref="G26" ca="1">IFERROR(MEDIAN(IF(ISNUMBER(SU_YMain),SU_YMain)),0)</f>
        <v>0</v>
      </c>
      <c r="I26" s="71"/>
      <c r="J26" s="18"/>
      <c r="K26" s="18"/>
      <c r="L26" s="18"/>
      <c r="M26" s="18"/>
      <c r="N26" s="18"/>
      <c r="O26" s="18"/>
      <c r="P26" s="18"/>
      <c r="Q26" s="18"/>
      <c r="R26" s="18"/>
      <c r="S26" s="18"/>
      <c r="T26" s="18"/>
    </row>
    <row r="27" spans="1:20" x14ac:dyDescent="0.25">
      <c r="A27" s="15"/>
      <c r="B27" s="18"/>
      <c r="C27" s="18"/>
      <c r="D27" s="18"/>
      <c r="E27" s="18"/>
      <c r="F27" s="17" t="e">
        <f>IFERROR(IF(COUNTA(Tbl_SU[[#This Row],[Financial Sustainability Tracking]:[Change Idea 4]])=0,NA(),SUM(Tbl_SU[[#This Row],[Financial Sustainability Tracking]:[Change Idea 4]])),NA())</f>
        <v>#N/A</v>
      </c>
      <c r="G27" s="17" cm="1">
        <f t="array" aca="1" ref="G27" ca="1">IFERROR(MEDIAN(IF(ISNUMBER(SU_YMain),SU_YMain)),0)</f>
        <v>0</v>
      </c>
      <c r="I27" s="19" t="s">
        <v>3</v>
      </c>
      <c r="J27" s="20"/>
      <c r="K27" s="20"/>
      <c r="L27" s="20"/>
      <c r="M27" s="20"/>
      <c r="N27" s="20"/>
      <c r="O27" s="20"/>
      <c r="P27" s="20"/>
      <c r="Q27" s="20"/>
      <c r="R27" s="20"/>
      <c r="S27" s="20"/>
      <c r="T27" s="20"/>
    </row>
    <row r="28" spans="1:20" x14ac:dyDescent="0.25">
      <c r="A28" s="15"/>
      <c r="B28" s="18"/>
      <c r="C28" s="18"/>
      <c r="D28" s="18"/>
      <c r="E28" s="18"/>
      <c r="F28" s="17" t="e">
        <f>IFERROR(IF(COUNTA(Tbl_SU[[#This Row],[Financial Sustainability Tracking]:[Change Idea 4]])=0,NA(),SUM(Tbl_SU[[#This Row],[Financial Sustainability Tracking]:[Change Idea 4]])),NA())</f>
        <v>#N/A</v>
      </c>
      <c r="G28" s="17" cm="1">
        <f t="array" aca="1" ref="G28" ca="1">IFERROR(MEDIAN(IF(ISNUMBER(SU_YMain),SU_YMain)),0)</f>
        <v>0</v>
      </c>
      <c r="I28" s="131"/>
      <c r="J28" s="132"/>
      <c r="K28" s="132"/>
      <c r="L28" s="132"/>
      <c r="M28" s="132"/>
      <c r="N28" s="132"/>
      <c r="O28" s="132"/>
      <c r="P28" s="132"/>
      <c r="Q28" s="132"/>
      <c r="R28" s="132"/>
      <c r="S28" s="132"/>
      <c r="T28" s="133"/>
    </row>
    <row r="29" spans="1:20" x14ac:dyDescent="0.25">
      <c r="A29" s="15"/>
      <c r="B29" s="18"/>
      <c r="C29" s="18"/>
      <c r="D29" s="18"/>
      <c r="E29" s="18"/>
      <c r="F29" s="17" t="e">
        <f>IFERROR(IF(COUNTA(Tbl_SU[[#This Row],[Financial Sustainability Tracking]:[Change Idea 4]])=0,NA(),SUM(Tbl_SU[[#This Row],[Financial Sustainability Tracking]:[Change Idea 4]])),NA())</f>
        <v>#N/A</v>
      </c>
      <c r="G29" s="17" cm="1">
        <f t="array" aca="1" ref="G29" ca="1">IFERROR(MEDIAN(IF(ISNUMBER(SU_YMain),SU_YMain)),0)</f>
        <v>0</v>
      </c>
      <c r="I29" s="134"/>
      <c r="J29" s="135"/>
      <c r="K29" s="135"/>
      <c r="L29" s="135"/>
      <c r="M29" s="135"/>
      <c r="N29" s="135"/>
      <c r="O29" s="135"/>
      <c r="P29" s="135"/>
      <c r="Q29" s="135"/>
      <c r="R29" s="135"/>
      <c r="S29" s="135"/>
      <c r="T29" s="136"/>
    </row>
    <row r="30" spans="1:20" x14ac:dyDescent="0.25">
      <c r="A30" s="15"/>
      <c r="B30" s="18"/>
      <c r="C30" s="18"/>
      <c r="D30" s="18"/>
      <c r="E30" s="18"/>
      <c r="F30" s="17" t="e">
        <f>IFERROR(IF(COUNTA(Tbl_SU[[#This Row],[Financial Sustainability Tracking]:[Change Idea 4]])=0,NA(),SUM(Tbl_SU[[#This Row],[Financial Sustainability Tracking]:[Change Idea 4]])),NA())</f>
        <v>#N/A</v>
      </c>
      <c r="G30" s="17" cm="1">
        <f t="array" aca="1" ref="G30" ca="1">IFERROR(MEDIAN(IF(ISNUMBER(SU_YMain),SU_YMain)),0)</f>
        <v>0</v>
      </c>
      <c r="I30" s="134"/>
      <c r="J30" s="135"/>
      <c r="K30" s="135"/>
      <c r="L30" s="135"/>
      <c r="M30" s="135"/>
      <c r="N30" s="135"/>
      <c r="O30" s="135"/>
      <c r="P30" s="135"/>
      <c r="Q30" s="135"/>
      <c r="R30" s="135"/>
      <c r="S30" s="135"/>
      <c r="T30" s="136"/>
    </row>
    <row r="31" spans="1:20" x14ac:dyDescent="0.25">
      <c r="A31" s="15"/>
      <c r="B31" s="18"/>
      <c r="C31" s="18"/>
      <c r="D31" s="18"/>
      <c r="E31" s="18"/>
      <c r="F31" s="17" t="e">
        <f>IFERROR(IF(COUNTA(Tbl_SU[[#This Row],[Financial Sustainability Tracking]:[Change Idea 4]])=0,NA(),SUM(Tbl_SU[[#This Row],[Financial Sustainability Tracking]:[Change Idea 4]])),NA())</f>
        <v>#N/A</v>
      </c>
      <c r="G31" s="17" cm="1">
        <f t="array" aca="1" ref="G31" ca="1">IFERROR(MEDIAN(IF(ISNUMBER(SU_YMain),SU_YMain)),0)</f>
        <v>0</v>
      </c>
      <c r="I31" s="134"/>
      <c r="J31" s="135"/>
      <c r="K31" s="135"/>
      <c r="L31" s="135"/>
      <c r="M31" s="135"/>
      <c r="N31" s="135"/>
      <c r="O31" s="135"/>
      <c r="P31" s="135"/>
      <c r="Q31" s="135"/>
      <c r="R31" s="135"/>
      <c r="S31" s="135"/>
      <c r="T31" s="136"/>
    </row>
    <row r="32" spans="1:20" x14ac:dyDescent="0.25">
      <c r="A32" s="15"/>
      <c r="B32" s="18"/>
      <c r="C32" s="18"/>
      <c r="D32" s="18"/>
      <c r="E32" s="18"/>
      <c r="F32" s="17" t="e">
        <f>IFERROR(IF(COUNTA(Tbl_SU[[#This Row],[Financial Sustainability Tracking]:[Change Idea 4]])=0,NA(),SUM(Tbl_SU[[#This Row],[Financial Sustainability Tracking]:[Change Idea 4]])),NA())</f>
        <v>#N/A</v>
      </c>
      <c r="G32" s="17" cm="1">
        <f t="array" aca="1" ref="G32" ca="1">IFERROR(MEDIAN(IF(ISNUMBER(SU_YMain),SU_YMain)),0)</f>
        <v>0</v>
      </c>
      <c r="I32" s="134"/>
      <c r="J32" s="135"/>
      <c r="K32" s="135"/>
      <c r="L32" s="135"/>
      <c r="M32" s="135"/>
      <c r="N32" s="135"/>
      <c r="O32" s="135"/>
      <c r="P32" s="135"/>
      <c r="Q32" s="135"/>
      <c r="R32" s="135"/>
      <c r="S32" s="135"/>
      <c r="T32" s="136"/>
    </row>
    <row r="33" spans="1:20" x14ac:dyDescent="0.25">
      <c r="A33" s="15"/>
      <c r="B33" s="18"/>
      <c r="C33" s="18"/>
      <c r="D33" s="18"/>
      <c r="E33" s="18"/>
      <c r="F33" s="17" t="e">
        <f>IFERROR(IF(COUNTA(Tbl_SU[[#This Row],[Financial Sustainability Tracking]:[Change Idea 4]])=0,NA(),SUM(Tbl_SU[[#This Row],[Financial Sustainability Tracking]:[Change Idea 4]])),NA())</f>
        <v>#N/A</v>
      </c>
      <c r="G33" s="17" cm="1">
        <f t="array" aca="1" ref="G33" ca="1">IFERROR(MEDIAN(IF(ISNUMBER(SU_YMain),SU_YMain)),0)</f>
        <v>0</v>
      </c>
      <c r="I33" s="137"/>
      <c r="J33" s="138"/>
      <c r="K33" s="138"/>
      <c r="L33" s="138"/>
      <c r="M33" s="138"/>
      <c r="N33" s="138"/>
      <c r="O33" s="138"/>
      <c r="P33" s="138"/>
      <c r="Q33" s="138"/>
      <c r="R33" s="138"/>
      <c r="S33" s="138"/>
      <c r="T33" s="139"/>
    </row>
    <row r="34" spans="1:20" x14ac:dyDescent="0.25">
      <c r="A34" s="15"/>
      <c r="B34" s="18"/>
      <c r="C34" s="18"/>
      <c r="D34" s="18"/>
      <c r="E34" s="18"/>
      <c r="F34" s="17" t="e">
        <f>IFERROR(IF(COUNTA(Tbl_SU[[#This Row],[Financial Sustainability Tracking]:[Change Idea 4]])=0,NA(),SUM(Tbl_SU[[#This Row],[Financial Sustainability Tracking]:[Change Idea 4]])),NA())</f>
        <v>#N/A</v>
      </c>
      <c r="G34" s="17" cm="1">
        <f t="array" aca="1" ref="G34" ca="1">IFERROR(MEDIAN(IF(ISNUMBER(SU_YMain),SU_YMain)),0)</f>
        <v>0</v>
      </c>
    </row>
    <row r="35" spans="1:20" x14ac:dyDescent="0.25">
      <c r="A35" s="15"/>
      <c r="B35" s="18"/>
      <c r="C35" s="18"/>
      <c r="D35" s="18"/>
      <c r="E35" s="18"/>
      <c r="F35" s="17" t="e">
        <f>IFERROR(IF(COUNTA(Tbl_SU[[#This Row],[Financial Sustainability Tracking]:[Change Idea 4]])=0,NA(),SUM(Tbl_SU[[#This Row],[Financial Sustainability Tracking]:[Change Idea 4]])),NA())</f>
        <v>#N/A</v>
      </c>
      <c r="G35" s="17" cm="1">
        <f t="array" aca="1" ref="G35" ca="1">IFERROR(MEDIAN(IF(ISNUMBER(SU_YMain),SU_YMain)),0)</f>
        <v>0</v>
      </c>
      <c r="I35" s="74" t="s">
        <v>191</v>
      </c>
      <c r="J35" s="75"/>
      <c r="K35" s="75"/>
      <c r="L35" s="75"/>
      <c r="M35" s="75"/>
      <c r="N35" s="75"/>
      <c r="O35" s="75"/>
      <c r="P35" s="75"/>
      <c r="Q35" s="75"/>
      <c r="R35" s="75"/>
      <c r="S35" s="75"/>
      <c r="T35" s="75"/>
    </row>
    <row r="36" spans="1:20" x14ac:dyDescent="0.25">
      <c r="A36" s="15"/>
      <c r="B36" s="18"/>
      <c r="C36" s="18"/>
      <c r="D36" s="18"/>
      <c r="E36" s="18"/>
      <c r="F36" s="17" t="e">
        <f>IFERROR(IF(COUNTA(Tbl_SU[[#This Row],[Financial Sustainability Tracking]:[Change Idea 4]])=0,NA(),SUM(Tbl_SU[[#This Row],[Financial Sustainability Tracking]:[Change Idea 4]])),NA())</f>
        <v>#N/A</v>
      </c>
      <c r="G36" s="17" cm="1">
        <f t="array" aca="1" ref="G36" ca="1">IFERROR(MEDIAN(IF(ISNUMBER(SU_YMain),SU_YMain)),0)</f>
        <v>0</v>
      </c>
      <c r="I36" s="72"/>
      <c r="J36" s="72"/>
      <c r="K36" s="72"/>
      <c r="L36" s="72"/>
      <c r="M36" s="72"/>
      <c r="N36" s="72"/>
      <c r="O36" s="72"/>
      <c r="P36" s="72"/>
      <c r="Q36" s="72"/>
      <c r="R36" s="72"/>
      <c r="S36" s="72"/>
      <c r="T36" s="72"/>
    </row>
    <row r="37" spans="1:20" x14ac:dyDescent="0.25">
      <c r="A37" s="15"/>
      <c r="B37" s="18"/>
      <c r="C37" s="18"/>
      <c r="D37" s="18"/>
      <c r="E37" s="18"/>
      <c r="F37" s="17" t="e">
        <f>IFERROR(IF(COUNTA(Tbl_SU[[#This Row],[Financial Sustainability Tracking]:[Change Idea 4]])=0,NA(),SUM(Tbl_SU[[#This Row],[Financial Sustainability Tracking]:[Change Idea 4]])),NA())</f>
        <v>#N/A</v>
      </c>
      <c r="G37" s="17" cm="1">
        <f t="array" aca="1" ref="G37" ca="1">IFERROR(MEDIAN(IF(ISNUMBER(SU_YMain),SU_YMain)),0)</f>
        <v>0</v>
      </c>
      <c r="I37" s="72"/>
      <c r="J37" s="72"/>
      <c r="K37" s="72"/>
      <c r="L37" s="72"/>
      <c r="M37" s="72"/>
      <c r="N37" s="72"/>
      <c r="O37" s="72"/>
      <c r="P37" s="72"/>
      <c r="Q37" s="72"/>
      <c r="R37" s="72"/>
      <c r="S37" s="72"/>
      <c r="T37" s="72"/>
    </row>
    <row r="38" spans="1:20" x14ac:dyDescent="0.25">
      <c r="A38" s="15"/>
      <c r="B38" s="18"/>
      <c r="C38" s="18"/>
      <c r="D38" s="18"/>
      <c r="E38" s="18"/>
      <c r="F38" s="17" t="e">
        <f>IFERROR(IF(COUNTA(Tbl_SU[[#This Row],[Financial Sustainability Tracking]:[Change Idea 4]])=0,NA(),SUM(Tbl_SU[[#This Row],[Financial Sustainability Tracking]:[Change Idea 4]])),NA())</f>
        <v>#N/A</v>
      </c>
      <c r="G38" s="17" cm="1">
        <f t="array" aca="1" ref="G38" ca="1">IFERROR(MEDIAN(IF(ISNUMBER(SU_YMain),SU_YMain)),0)</f>
        <v>0</v>
      </c>
      <c r="I38" s="72"/>
      <c r="J38" s="72"/>
      <c r="K38" s="72"/>
      <c r="L38" s="72"/>
      <c r="M38" s="72"/>
      <c r="N38" s="72"/>
      <c r="O38" s="72"/>
      <c r="P38" s="72"/>
      <c r="Q38" s="72"/>
      <c r="R38" s="72"/>
      <c r="S38" s="72"/>
      <c r="T38" s="72"/>
    </row>
    <row r="39" spans="1:20" x14ac:dyDescent="0.25">
      <c r="A39" s="15"/>
      <c r="B39" s="18"/>
      <c r="C39" s="18"/>
      <c r="D39" s="18"/>
      <c r="E39" s="18"/>
      <c r="F39" s="17" t="e">
        <f>IFERROR(IF(COUNTA(Tbl_SU[[#This Row],[Financial Sustainability Tracking]:[Change Idea 4]])=0,NA(),SUM(Tbl_SU[[#This Row],[Financial Sustainability Tracking]:[Change Idea 4]])),NA())</f>
        <v>#N/A</v>
      </c>
      <c r="G39" s="17" cm="1">
        <f t="array" aca="1" ref="G39" ca="1">IFERROR(MEDIAN(IF(ISNUMBER(SU_YMain),SU_YMain)),0)</f>
        <v>0</v>
      </c>
      <c r="I39" s="72"/>
      <c r="J39" s="72"/>
      <c r="K39" s="72"/>
      <c r="L39" s="72"/>
      <c r="M39" s="72"/>
      <c r="N39" s="72"/>
      <c r="O39" s="72"/>
      <c r="P39" s="72"/>
      <c r="Q39" s="72"/>
      <c r="R39" s="72"/>
      <c r="S39" s="72"/>
      <c r="T39" s="72"/>
    </row>
    <row r="40" spans="1:20" x14ac:dyDescent="0.25">
      <c r="A40" s="15"/>
      <c r="B40" s="18"/>
      <c r="C40" s="18"/>
      <c r="D40" s="18"/>
      <c r="E40" s="18"/>
      <c r="F40" s="17" t="e">
        <f>IFERROR(IF(COUNTA(Tbl_SU[[#This Row],[Financial Sustainability Tracking]:[Change Idea 4]])=0,NA(),SUM(Tbl_SU[[#This Row],[Financial Sustainability Tracking]:[Change Idea 4]])),NA())</f>
        <v>#N/A</v>
      </c>
      <c r="G40" s="17" cm="1">
        <f t="array" aca="1" ref="G40" ca="1">IFERROR(MEDIAN(IF(ISNUMBER(SU_YMain),SU_YMain)),0)</f>
        <v>0</v>
      </c>
      <c r="I40" s="72"/>
      <c r="J40" s="72"/>
      <c r="K40" s="72"/>
      <c r="L40" s="72"/>
      <c r="M40" s="72"/>
      <c r="N40" s="72"/>
      <c r="O40" s="72"/>
      <c r="P40" s="72"/>
      <c r="Q40" s="72"/>
      <c r="R40" s="72"/>
      <c r="S40" s="72"/>
      <c r="T40" s="72"/>
    </row>
    <row r="41" spans="1:20" x14ac:dyDescent="0.25">
      <c r="A41" s="15"/>
      <c r="B41" s="18"/>
      <c r="C41" s="18"/>
      <c r="D41" s="18"/>
      <c r="E41" s="18"/>
      <c r="F41" s="17" t="e">
        <f>IFERROR(IF(COUNTA(Tbl_SU[[#This Row],[Financial Sustainability Tracking]:[Change Idea 4]])=0,NA(),SUM(Tbl_SU[[#This Row],[Financial Sustainability Tracking]:[Change Idea 4]])),NA())</f>
        <v>#N/A</v>
      </c>
      <c r="G41" s="17" cm="1">
        <f t="array" aca="1" ref="G41" ca="1">IFERROR(MEDIAN(IF(ISNUMBER(SU_YMain),SU_YMain)),0)</f>
        <v>0</v>
      </c>
      <c r="I41" s="72"/>
      <c r="J41" s="72"/>
      <c r="K41" s="72"/>
      <c r="L41" s="72"/>
      <c r="M41" s="72"/>
      <c r="N41" s="72"/>
      <c r="O41" s="72"/>
      <c r="P41" s="72"/>
      <c r="Q41" s="72"/>
      <c r="R41" s="72"/>
      <c r="S41" s="72"/>
      <c r="T41" s="72"/>
    </row>
    <row r="42" spans="1:20" x14ac:dyDescent="0.25">
      <c r="A42" s="15"/>
      <c r="B42" s="18"/>
      <c r="C42" s="18"/>
      <c r="D42" s="18"/>
      <c r="E42" s="18"/>
      <c r="F42" s="17" t="e">
        <f>IFERROR(IF(COUNTA(Tbl_SU[[#This Row],[Financial Sustainability Tracking]:[Change Idea 4]])=0,NA(),SUM(Tbl_SU[[#This Row],[Financial Sustainability Tracking]:[Change Idea 4]])),NA())</f>
        <v>#N/A</v>
      </c>
      <c r="G42" s="17" cm="1">
        <f t="array" aca="1" ref="G42" ca="1">IFERROR(MEDIAN(IF(ISNUMBER(SU_YMain),SU_YMain)),0)</f>
        <v>0</v>
      </c>
      <c r="I42" s="72"/>
      <c r="J42" s="72"/>
      <c r="K42" s="72"/>
      <c r="L42" s="72"/>
      <c r="M42" s="72"/>
      <c r="N42" s="72"/>
      <c r="O42" s="72"/>
      <c r="P42" s="72"/>
      <c r="Q42" s="72"/>
      <c r="R42" s="72"/>
      <c r="S42" s="72"/>
      <c r="T42" s="72"/>
    </row>
    <row r="43" spans="1:20" x14ac:dyDescent="0.25">
      <c r="A43" s="15"/>
      <c r="B43" s="18"/>
      <c r="C43" s="18"/>
      <c r="D43" s="18"/>
      <c r="E43" s="18"/>
      <c r="F43" s="17" t="e">
        <f>IFERROR(IF(COUNTA(Tbl_SU[[#This Row],[Financial Sustainability Tracking]:[Change Idea 4]])=0,NA(),SUM(Tbl_SU[[#This Row],[Financial Sustainability Tracking]:[Change Idea 4]])),NA())</f>
        <v>#N/A</v>
      </c>
      <c r="G43" s="17" cm="1">
        <f t="array" aca="1" ref="G43" ca="1">IFERROR(MEDIAN(IF(ISNUMBER(SU_YMain),SU_YMain)),0)</f>
        <v>0</v>
      </c>
      <c r="I43" s="72"/>
      <c r="J43" s="72"/>
      <c r="K43" s="72"/>
      <c r="L43" s="72"/>
      <c r="M43" s="72"/>
      <c r="N43" s="72"/>
      <c r="O43" s="72"/>
      <c r="P43" s="72"/>
      <c r="Q43" s="72"/>
      <c r="R43" s="72"/>
      <c r="S43" s="72"/>
      <c r="T43" s="72"/>
    </row>
    <row r="44" spans="1:20" x14ac:dyDescent="0.25">
      <c r="A44" s="15"/>
      <c r="B44" s="18"/>
      <c r="C44" s="18"/>
      <c r="D44" s="18"/>
      <c r="E44" s="18"/>
      <c r="F44" s="17" t="e">
        <f>IFERROR(IF(COUNTA(Tbl_SU[[#This Row],[Financial Sustainability Tracking]:[Change Idea 4]])=0,NA(),SUM(Tbl_SU[[#This Row],[Financial Sustainability Tracking]:[Change Idea 4]])),NA())</f>
        <v>#N/A</v>
      </c>
      <c r="G44" s="17" cm="1">
        <f t="array" aca="1" ref="G44" ca="1">IFERROR(MEDIAN(IF(ISNUMBER(SU_YMain),SU_YMain)),0)</f>
        <v>0</v>
      </c>
      <c r="I44" s="72"/>
      <c r="J44" s="72"/>
      <c r="K44" s="72"/>
      <c r="L44" s="72"/>
      <c r="M44" s="72"/>
      <c r="N44" s="72"/>
      <c r="O44" s="72"/>
      <c r="P44" s="72"/>
      <c r="Q44" s="72"/>
      <c r="R44" s="72"/>
      <c r="S44" s="72"/>
      <c r="T44" s="72"/>
    </row>
    <row r="45" spans="1:20" x14ac:dyDescent="0.25">
      <c r="A45" s="15"/>
      <c r="B45" s="18"/>
      <c r="C45" s="18"/>
      <c r="D45" s="18"/>
      <c r="E45" s="18"/>
      <c r="F45" s="17" t="e">
        <f>IFERROR(IF(COUNTA(Tbl_SU[[#This Row],[Financial Sustainability Tracking]:[Change Idea 4]])=0,NA(),SUM(Tbl_SU[[#This Row],[Financial Sustainability Tracking]:[Change Idea 4]])),NA())</f>
        <v>#N/A</v>
      </c>
      <c r="G45" s="17" cm="1">
        <f t="array" aca="1" ref="G45" ca="1">IFERROR(MEDIAN(IF(ISNUMBER(SU_YMain),SU_YMain)),0)</f>
        <v>0</v>
      </c>
      <c r="I45" s="72"/>
      <c r="J45" s="72"/>
      <c r="K45" s="72"/>
      <c r="L45" s="72"/>
      <c r="M45" s="72"/>
      <c r="N45" s="72"/>
      <c r="O45" s="72"/>
      <c r="P45" s="72"/>
      <c r="Q45" s="72"/>
      <c r="R45" s="72"/>
      <c r="S45" s="72"/>
      <c r="T45" s="72"/>
    </row>
    <row r="46" spans="1:20" x14ac:dyDescent="0.25">
      <c r="A46" s="15"/>
      <c r="B46" s="18"/>
      <c r="C46" s="18"/>
      <c r="D46" s="18"/>
      <c r="E46" s="18"/>
      <c r="F46" s="17" t="e">
        <f>IFERROR(IF(COUNTA(Tbl_SU[[#This Row],[Financial Sustainability Tracking]:[Change Idea 4]])=0,NA(),SUM(Tbl_SU[[#This Row],[Financial Sustainability Tracking]:[Change Idea 4]])),NA())</f>
        <v>#N/A</v>
      </c>
      <c r="G46" s="17" cm="1">
        <f t="array" aca="1" ref="G46" ca="1">IFERROR(MEDIAN(IF(ISNUMBER(SU_YMain),SU_YMain)),0)</f>
        <v>0</v>
      </c>
      <c r="I46" s="18"/>
      <c r="J46" s="18"/>
      <c r="K46" s="18"/>
      <c r="L46" s="18"/>
      <c r="M46" s="18"/>
      <c r="N46" s="18"/>
      <c r="O46" s="18"/>
      <c r="P46" s="18"/>
      <c r="Q46" s="18"/>
      <c r="R46" s="18"/>
      <c r="S46" s="18"/>
      <c r="T46" s="18"/>
    </row>
    <row r="47" spans="1:20" x14ac:dyDescent="0.25">
      <c r="A47" s="15"/>
      <c r="B47" s="18"/>
      <c r="C47" s="18"/>
      <c r="D47" s="18"/>
      <c r="E47" s="18"/>
      <c r="F47" s="17" t="e">
        <f>IFERROR(IF(COUNTA(Tbl_SU[[#This Row],[Financial Sustainability Tracking]:[Change Idea 4]])=0,NA(),SUM(Tbl_SU[[#This Row],[Financial Sustainability Tracking]:[Change Idea 4]])),NA())</f>
        <v>#N/A</v>
      </c>
      <c r="G47" s="17" cm="1">
        <f t="array" aca="1" ref="G47" ca="1">IFERROR(MEDIAN(IF(ISNUMBER(SU_YMain),SU_YMain)),0)</f>
        <v>0</v>
      </c>
    </row>
    <row r="48" spans="1:20" x14ac:dyDescent="0.25">
      <c r="A48" s="15"/>
      <c r="B48" s="18"/>
      <c r="C48" s="18"/>
      <c r="D48" s="18"/>
      <c r="E48" s="18"/>
      <c r="F48" s="17" t="e">
        <f>IFERROR(IF(COUNTA(Tbl_SU[[#This Row],[Financial Sustainability Tracking]:[Change Idea 4]])=0,NA(),SUM(Tbl_SU[[#This Row],[Financial Sustainability Tracking]:[Change Idea 4]])),NA())</f>
        <v>#N/A</v>
      </c>
      <c r="G48" s="17" cm="1">
        <f t="array" aca="1" ref="G48" ca="1">IFERROR(MEDIAN(IF(ISNUMBER(SU_YMain),SU_YMain)),0)</f>
        <v>0</v>
      </c>
    </row>
    <row r="49" spans="1:7" x14ac:dyDescent="0.25">
      <c r="A49" s="15"/>
      <c r="B49" s="18"/>
      <c r="C49" s="18"/>
      <c r="D49" s="18"/>
      <c r="E49" s="18"/>
      <c r="F49" s="17" t="e">
        <f>IFERROR(IF(COUNTA(Tbl_SU[[#This Row],[Financial Sustainability Tracking]:[Change Idea 4]])=0,NA(),SUM(Tbl_SU[[#This Row],[Financial Sustainability Tracking]:[Change Idea 4]])),NA())</f>
        <v>#N/A</v>
      </c>
      <c r="G49" s="17" cm="1">
        <f t="array" aca="1" ref="G49" ca="1">IFERROR(MEDIAN(IF(ISNUMBER(SU_YMain),SU_YMain)),0)</f>
        <v>0</v>
      </c>
    </row>
    <row r="50" spans="1:7" x14ac:dyDescent="0.25">
      <c r="A50" s="15"/>
      <c r="B50" s="18"/>
      <c r="C50" s="18"/>
      <c r="D50" s="18"/>
      <c r="E50" s="18"/>
      <c r="F50" s="17" t="e">
        <f>IFERROR(IF(COUNTA(Tbl_SU[[#This Row],[Financial Sustainability Tracking]:[Change Idea 4]])=0,NA(),SUM(Tbl_SU[[#This Row],[Financial Sustainability Tracking]:[Change Idea 4]])),NA())</f>
        <v>#N/A</v>
      </c>
      <c r="G50" s="17" cm="1">
        <f t="array" aca="1" ref="G50" ca="1">IFERROR(MEDIAN(IF(ISNUMBER(SU_YMain),SU_YMain)),0)</f>
        <v>0</v>
      </c>
    </row>
    <row r="51" spans="1:7" x14ac:dyDescent="0.25">
      <c r="A51" s="15"/>
      <c r="B51" s="18"/>
      <c r="C51" s="18"/>
      <c r="D51" s="18"/>
      <c r="E51" s="18"/>
      <c r="F51" s="17" t="e">
        <f>IFERROR(IF(COUNTA(Tbl_SU[[#This Row],[Financial Sustainability Tracking]:[Change Idea 4]])=0,NA(),SUM(Tbl_SU[[#This Row],[Financial Sustainability Tracking]:[Change Idea 4]])),NA())</f>
        <v>#N/A</v>
      </c>
      <c r="G51" s="17" cm="1">
        <f t="array" aca="1" ref="G51" ca="1">IFERROR(MEDIAN(IF(ISNUMBER(SU_YMain),SU_YMain)),0)</f>
        <v>0</v>
      </c>
    </row>
    <row r="52" spans="1:7" x14ac:dyDescent="0.25">
      <c r="A52" s="15"/>
      <c r="B52" s="18"/>
      <c r="C52" s="18"/>
      <c r="D52" s="18"/>
      <c r="E52" s="18"/>
      <c r="F52" s="17" t="e">
        <f>IFERROR(IF(COUNTA(Tbl_SU[[#This Row],[Financial Sustainability Tracking]:[Change Idea 4]])=0,NA(),SUM(Tbl_SU[[#This Row],[Financial Sustainability Tracking]:[Change Idea 4]])),NA())</f>
        <v>#N/A</v>
      </c>
      <c r="G52" s="17" cm="1">
        <f t="array" aca="1" ref="G52" ca="1">IFERROR(MEDIAN(IF(ISNUMBER(SU_YMain),SU_YMain)),0)</f>
        <v>0</v>
      </c>
    </row>
    <row r="53" spans="1:7" x14ac:dyDescent="0.25">
      <c r="A53" s="15"/>
      <c r="B53" s="18"/>
      <c r="C53" s="18"/>
      <c r="D53" s="18"/>
      <c r="E53" s="18"/>
      <c r="F53" s="17" t="e">
        <f>IFERROR(IF(COUNTA(Tbl_SU[[#This Row],[Financial Sustainability Tracking]:[Change Idea 4]])=0,NA(),SUM(Tbl_SU[[#This Row],[Financial Sustainability Tracking]:[Change Idea 4]])),NA())</f>
        <v>#N/A</v>
      </c>
      <c r="G53" s="17" cm="1">
        <f t="array" aca="1" ref="G53" ca="1">IFERROR(MEDIAN(IF(ISNUMBER(SU_YMain),SU_YMain)),0)</f>
        <v>0</v>
      </c>
    </row>
    <row r="54" spans="1:7" x14ac:dyDescent="0.25">
      <c r="A54" s="15"/>
      <c r="B54" s="18"/>
      <c r="C54" s="18"/>
      <c r="D54" s="18"/>
      <c r="E54" s="18"/>
      <c r="F54" s="17" t="e">
        <f>IFERROR(IF(COUNTA(Tbl_SU[[#This Row],[Financial Sustainability Tracking]:[Change Idea 4]])=0,NA(),SUM(Tbl_SU[[#This Row],[Financial Sustainability Tracking]:[Change Idea 4]])),NA())</f>
        <v>#N/A</v>
      </c>
      <c r="G54" s="17" cm="1">
        <f t="array" aca="1" ref="G54" ca="1">IFERROR(MEDIAN(IF(ISNUMBER(SU_YMain),SU_YMain)),0)</f>
        <v>0</v>
      </c>
    </row>
    <row r="55" spans="1:7" x14ac:dyDescent="0.25">
      <c r="A55" s="15"/>
      <c r="B55" s="18"/>
      <c r="C55" s="18"/>
      <c r="D55" s="18"/>
      <c r="E55" s="18"/>
      <c r="F55" s="17" t="e">
        <f>IFERROR(IF(COUNTA(Tbl_SU[[#This Row],[Financial Sustainability Tracking]:[Change Idea 4]])=0,NA(),SUM(Tbl_SU[[#This Row],[Financial Sustainability Tracking]:[Change Idea 4]])),NA())</f>
        <v>#N/A</v>
      </c>
      <c r="G55" s="17" cm="1">
        <f t="array" aca="1" ref="G55" ca="1">IFERROR(MEDIAN(IF(ISNUMBER(SU_YMain),SU_YMain)),0)</f>
        <v>0</v>
      </c>
    </row>
    <row r="56" spans="1:7" x14ac:dyDescent="0.25">
      <c r="A56" s="15"/>
      <c r="B56" s="18"/>
      <c r="C56" s="18"/>
      <c r="D56" s="18"/>
      <c r="E56" s="18"/>
      <c r="F56" s="17" t="e">
        <f>IFERROR(IF(COUNTA(Tbl_SU[[#This Row],[Financial Sustainability Tracking]:[Change Idea 4]])=0,NA(),SUM(Tbl_SU[[#This Row],[Financial Sustainability Tracking]:[Change Idea 4]])),NA())</f>
        <v>#N/A</v>
      </c>
      <c r="G56" s="17" cm="1">
        <f t="array" aca="1" ref="G56" ca="1">IFERROR(MEDIAN(IF(ISNUMBER(SU_YMain),SU_YMain)),0)</f>
        <v>0</v>
      </c>
    </row>
    <row r="57" spans="1:7" x14ac:dyDescent="0.25">
      <c r="A57" s="15"/>
      <c r="B57" s="18"/>
      <c r="C57" s="18"/>
      <c r="D57" s="18"/>
      <c r="E57" s="18"/>
      <c r="F57" s="17" t="e">
        <f>IFERROR(IF(COUNTA(Tbl_SU[[#This Row],[Financial Sustainability Tracking]:[Change Idea 4]])=0,NA(),SUM(Tbl_SU[[#This Row],[Financial Sustainability Tracking]:[Change Idea 4]])),NA())</f>
        <v>#N/A</v>
      </c>
      <c r="G57" s="17" cm="1">
        <f t="array" aca="1" ref="G57" ca="1">IFERROR(MEDIAN(IF(ISNUMBER(SU_YMain),SU_YMain)),0)</f>
        <v>0</v>
      </c>
    </row>
    <row r="58" spans="1:7" x14ac:dyDescent="0.25">
      <c r="A58" s="15"/>
      <c r="B58" s="18"/>
      <c r="C58" s="18"/>
      <c r="D58" s="18"/>
      <c r="E58" s="18"/>
      <c r="F58" s="17" t="e">
        <f>IFERROR(IF(COUNTA(Tbl_SU[[#This Row],[Financial Sustainability Tracking]:[Change Idea 4]])=0,NA(),SUM(Tbl_SU[[#This Row],[Financial Sustainability Tracking]:[Change Idea 4]])),NA())</f>
        <v>#N/A</v>
      </c>
      <c r="G58" s="17" cm="1">
        <f t="array" aca="1" ref="G58" ca="1">IFERROR(MEDIAN(IF(ISNUMBER(SU_YMain),SU_YMain)),0)</f>
        <v>0</v>
      </c>
    </row>
    <row r="59" spans="1:7" x14ac:dyDescent="0.25">
      <c r="A59" s="15"/>
      <c r="B59" s="18"/>
      <c r="C59" s="18"/>
      <c r="D59" s="18"/>
      <c r="E59" s="18"/>
      <c r="F59" s="17" t="e">
        <f>IFERROR(IF(COUNTA(Tbl_SU[[#This Row],[Financial Sustainability Tracking]:[Change Idea 4]])=0,NA(),SUM(Tbl_SU[[#This Row],[Financial Sustainability Tracking]:[Change Idea 4]])),NA())</f>
        <v>#N/A</v>
      </c>
      <c r="G59" s="17" cm="1">
        <f t="array" aca="1" ref="G59" ca="1">IFERROR(MEDIAN(IF(ISNUMBER(SU_YMain),SU_YMain)),0)</f>
        <v>0</v>
      </c>
    </row>
    <row r="60" spans="1:7" x14ac:dyDescent="0.25">
      <c r="A60" s="15"/>
      <c r="B60" s="18"/>
      <c r="C60" s="18"/>
      <c r="D60" s="18"/>
      <c r="E60" s="18"/>
      <c r="F60" s="17" t="e">
        <f>IFERROR(IF(COUNTA(Tbl_SU[[#This Row],[Financial Sustainability Tracking]:[Change Idea 4]])=0,NA(),SUM(Tbl_SU[[#This Row],[Financial Sustainability Tracking]:[Change Idea 4]])),NA())</f>
        <v>#N/A</v>
      </c>
      <c r="G60" s="17" cm="1">
        <f t="array" aca="1" ref="G60" ca="1">IFERROR(MEDIAN(IF(ISNUMBER(SU_YMain),SU_YMain)),0)</f>
        <v>0</v>
      </c>
    </row>
    <row r="61" spans="1:7" x14ac:dyDescent="0.25">
      <c r="A61" s="15"/>
      <c r="B61" s="18"/>
      <c r="C61" s="18"/>
      <c r="D61" s="18"/>
      <c r="E61" s="18"/>
      <c r="F61" s="17" t="e">
        <f>IFERROR(IF(COUNTA(Tbl_SU[[#This Row],[Financial Sustainability Tracking]:[Change Idea 4]])=0,NA(),SUM(Tbl_SU[[#This Row],[Financial Sustainability Tracking]:[Change Idea 4]])),NA())</f>
        <v>#N/A</v>
      </c>
      <c r="G61" s="17" cm="1">
        <f t="array" aca="1" ref="G61" ca="1">IFERROR(MEDIAN(IF(ISNUMBER(SU_YMain),SU_YMain)),0)</f>
        <v>0</v>
      </c>
    </row>
    <row r="62" spans="1:7" x14ac:dyDescent="0.25">
      <c r="A62" s="15"/>
      <c r="B62" s="18"/>
      <c r="C62" s="18"/>
      <c r="D62" s="18"/>
      <c r="E62" s="18"/>
      <c r="F62" s="17" t="e">
        <f>IFERROR(IF(COUNTA(Tbl_SU[[#This Row],[Financial Sustainability Tracking]:[Change Idea 4]])=0,NA(),SUM(Tbl_SU[[#This Row],[Financial Sustainability Tracking]:[Change Idea 4]])),NA())</f>
        <v>#N/A</v>
      </c>
      <c r="G62" s="17" cm="1">
        <f t="array" aca="1" ref="G62" ca="1">IFERROR(MEDIAN(IF(ISNUMBER(SU_YMain),SU_YMain)),0)</f>
        <v>0</v>
      </c>
    </row>
    <row r="63" spans="1:7" x14ac:dyDescent="0.25">
      <c r="A63" s="15"/>
      <c r="B63" s="18"/>
      <c r="C63" s="18"/>
      <c r="D63" s="18"/>
      <c r="E63" s="18"/>
      <c r="F63" s="17" t="e">
        <f>IFERROR(IF(COUNTA(Tbl_SU[[#This Row],[Financial Sustainability Tracking]:[Change Idea 4]])=0,NA(),SUM(Tbl_SU[[#This Row],[Financial Sustainability Tracking]:[Change Idea 4]])),NA())</f>
        <v>#N/A</v>
      </c>
      <c r="G63" s="17" cm="1">
        <f t="array" aca="1" ref="G63" ca="1">IFERROR(MEDIAN(IF(ISNUMBER(SU_YMain),SU_YMain)),0)</f>
        <v>0</v>
      </c>
    </row>
    <row r="64" spans="1:7" x14ac:dyDescent="0.25">
      <c r="A64" s="15"/>
      <c r="B64" s="18"/>
      <c r="C64" s="18"/>
      <c r="D64" s="18"/>
      <c r="E64" s="18"/>
      <c r="F64" s="17" t="e">
        <f>IFERROR(IF(COUNTA(Tbl_SU[[#This Row],[Financial Sustainability Tracking]:[Change Idea 4]])=0,NA(),SUM(Tbl_SU[[#This Row],[Financial Sustainability Tracking]:[Change Idea 4]])),NA())</f>
        <v>#N/A</v>
      </c>
      <c r="G64" s="17" cm="1">
        <f t="array" aca="1" ref="G64" ca="1">IFERROR(MEDIAN(IF(ISNUMBER(SU_YMain),SU_YMain)),0)</f>
        <v>0</v>
      </c>
    </row>
    <row r="65" spans="1:7" x14ac:dyDescent="0.25">
      <c r="A65" s="15"/>
      <c r="B65" s="18"/>
      <c r="C65" s="18"/>
      <c r="D65" s="18"/>
      <c r="E65" s="18"/>
      <c r="F65" s="17" t="e">
        <f>IFERROR(IF(COUNTA(Tbl_SU[[#This Row],[Financial Sustainability Tracking]:[Change Idea 4]])=0,NA(),SUM(Tbl_SU[[#This Row],[Financial Sustainability Tracking]:[Change Idea 4]])),NA())</f>
        <v>#N/A</v>
      </c>
      <c r="G65" s="17" cm="1">
        <f t="array" aca="1" ref="G65" ca="1">IFERROR(MEDIAN(IF(ISNUMBER(SU_YMain),SU_YMain)),0)</f>
        <v>0</v>
      </c>
    </row>
    <row r="66" spans="1:7" x14ac:dyDescent="0.25">
      <c r="A66" s="15"/>
      <c r="B66" s="18"/>
      <c r="C66" s="18"/>
      <c r="D66" s="18"/>
      <c r="E66" s="18"/>
      <c r="F66" s="17" t="e">
        <f>IFERROR(IF(COUNTA(Tbl_SU[[#This Row],[Financial Sustainability Tracking]:[Change Idea 4]])=0,NA(),SUM(Tbl_SU[[#This Row],[Financial Sustainability Tracking]:[Change Idea 4]])),NA())</f>
        <v>#N/A</v>
      </c>
      <c r="G66" s="17" cm="1">
        <f t="array" aca="1" ref="G66" ca="1">IFERROR(MEDIAN(IF(ISNUMBER(SU_YMain),SU_YMain)),0)</f>
        <v>0</v>
      </c>
    </row>
    <row r="67" spans="1:7" x14ac:dyDescent="0.25">
      <c r="A67" s="15"/>
      <c r="B67" s="18"/>
      <c r="C67" s="18"/>
      <c r="D67" s="18"/>
      <c r="E67" s="18"/>
      <c r="F67" s="17" t="e">
        <f>IFERROR(IF(COUNTA(Tbl_SU[[#This Row],[Financial Sustainability Tracking]:[Change Idea 4]])=0,NA(),SUM(Tbl_SU[[#This Row],[Financial Sustainability Tracking]:[Change Idea 4]])),NA())</f>
        <v>#N/A</v>
      </c>
      <c r="G67" s="17" cm="1">
        <f t="array" aca="1" ref="G67" ca="1">IFERROR(MEDIAN(IF(ISNUMBER(SU_YMain),SU_YMain)),0)</f>
        <v>0</v>
      </c>
    </row>
    <row r="68" spans="1:7" x14ac:dyDescent="0.25">
      <c r="A68" s="15"/>
      <c r="B68" s="18"/>
      <c r="C68" s="18"/>
      <c r="D68" s="18"/>
      <c r="E68" s="18"/>
      <c r="F68" s="17" t="e">
        <f>IFERROR(IF(COUNTA(Tbl_SU[[#This Row],[Financial Sustainability Tracking]:[Change Idea 4]])=0,NA(),SUM(Tbl_SU[[#This Row],[Financial Sustainability Tracking]:[Change Idea 4]])),NA())</f>
        <v>#N/A</v>
      </c>
      <c r="G68" s="17" cm="1">
        <f t="array" aca="1" ref="G68" ca="1">IFERROR(MEDIAN(IF(ISNUMBER(SU_YMain),SU_YMain)),0)</f>
        <v>0</v>
      </c>
    </row>
    <row r="69" spans="1:7" x14ac:dyDescent="0.25">
      <c r="A69" s="15"/>
      <c r="B69" s="18"/>
      <c r="C69" s="18"/>
      <c r="D69" s="18"/>
      <c r="E69" s="18"/>
      <c r="F69" s="17" t="e">
        <f>IFERROR(IF(COUNTA(Tbl_SU[[#This Row],[Financial Sustainability Tracking]:[Change Idea 4]])=0,NA(),SUM(Tbl_SU[[#This Row],[Financial Sustainability Tracking]:[Change Idea 4]])),NA())</f>
        <v>#N/A</v>
      </c>
      <c r="G69" s="17" cm="1">
        <f t="array" aca="1" ref="G69" ca="1">IFERROR(MEDIAN(IF(ISNUMBER(SU_YMain),SU_YMain)),0)</f>
        <v>0</v>
      </c>
    </row>
    <row r="70" spans="1:7" x14ac:dyDescent="0.25">
      <c r="A70" s="15"/>
      <c r="B70" s="18"/>
      <c r="C70" s="18"/>
      <c r="D70" s="18"/>
      <c r="E70" s="18"/>
      <c r="F70" s="17" t="e">
        <f>IFERROR(IF(COUNTA(Tbl_SU[[#This Row],[Financial Sustainability Tracking]:[Change Idea 4]])=0,NA(),SUM(Tbl_SU[[#This Row],[Financial Sustainability Tracking]:[Change Idea 4]])),NA())</f>
        <v>#N/A</v>
      </c>
      <c r="G70" s="17" cm="1">
        <f t="array" aca="1" ref="G70" ca="1">IFERROR(MEDIAN(IF(ISNUMBER(SU_YMain),SU_YMain)),0)</f>
        <v>0</v>
      </c>
    </row>
    <row r="71" spans="1:7" x14ac:dyDescent="0.25">
      <c r="A71" s="15"/>
      <c r="B71" s="18"/>
      <c r="C71" s="18"/>
      <c r="D71" s="18"/>
      <c r="E71" s="18"/>
      <c r="F71" s="17" t="e">
        <f>IFERROR(IF(COUNTA(Tbl_SU[[#This Row],[Financial Sustainability Tracking]:[Change Idea 4]])=0,NA(),SUM(Tbl_SU[[#This Row],[Financial Sustainability Tracking]:[Change Idea 4]])),NA())</f>
        <v>#N/A</v>
      </c>
      <c r="G71" s="17" cm="1">
        <f t="array" aca="1" ref="G71" ca="1">IFERROR(MEDIAN(IF(ISNUMBER(SU_YMain),SU_YMain)),0)</f>
        <v>0</v>
      </c>
    </row>
    <row r="72" spans="1:7" x14ac:dyDescent="0.25">
      <c r="A72" s="15"/>
      <c r="B72" s="18"/>
      <c r="C72" s="18"/>
      <c r="D72" s="18"/>
      <c r="E72" s="18"/>
      <c r="F72" s="17" t="e">
        <f>IFERROR(IF(COUNTA(Tbl_SU[[#This Row],[Financial Sustainability Tracking]:[Change Idea 4]])=0,NA(),SUM(Tbl_SU[[#This Row],[Financial Sustainability Tracking]:[Change Idea 4]])),NA())</f>
        <v>#N/A</v>
      </c>
      <c r="G72" s="17" cm="1">
        <f t="array" aca="1" ref="G72" ca="1">IFERROR(MEDIAN(IF(ISNUMBER(SU_YMain),SU_YMain)),0)</f>
        <v>0</v>
      </c>
    </row>
    <row r="73" spans="1:7" x14ac:dyDescent="0.25">
      <c r="A73" s="15"/>
      <c r="B73" s="18"/>
      <c r="C73" s="18"/>
      <c r="D73" s="18"/>
      <c r="E73" s="18"/>
      <c r="F73" s="17" t="e">
        <f>IFERROR(IF(COUNTA(Tbl_SU[[#This Row],[Financial Sustainability Tracking]:[Change Idea 4]])=0,NA(),SUM(Tbl_SU[[#This Row],[Financial Sustainability Tracking]:[Change Idea 4]])),NA())</f>
        <v>#N/A</v>
      </c>
      <c r="G73" s="17" cm="1">
        <f t="array" aca="1" ref="G73" ca="1">IFERROR(MEDIAN(IF(ISNUMBER(SU_YMain),SU_YMain)),0)</f>
        <v>0</v>
      </c>
    </row>
    <row r="74" spans="1:7" x14ac:dyDescent="0.25">
      <c r="A74" s="15"/>
      <c r="B74" s="18"/>
      <c r="C74" s="18"/>
      <c r="D74" s="18"/>
      <c r="E74" s="18"/>
      <c r="F74" s="17" t="e">
        <f>IFERROR(IF(COUNTA(Tbl_SU[[#This Row],[Financial Sustainability Tracking]:[Change Idea 4]])=0,NA(),SUM(Tbl_SU[[#This Row],[Financial Sustainability Tracking]:[Change Idea 4]])),NA())</f>
        <v>#N/A</v>
      </c>
      <c r="G74" s="17" cm="1">
        <f t="array" aca="1" ref="G74" ca="1">IFERROR(MEDIAN(IF(ISNUMBER(SU_YMain),SU_YMain)),0)</f>
        <v>0</v>
      </c>
    </row>
    <row r="75" spans="1:7" x14ac:dyDescent="0.25">
      <c r="A75" s="15"/>
      <c r="B75" s="18"/>
      <c r="C75" s="18"/>
      <c r="D75" s="18"/>
      <c r="E75" s="18"/>
      <c r="F75" s="17" t="e">
        <f>IFERROR(IF(COUNTA(Tbl_SU[[#This Row],[Financial Sustainability Tracking]:[Change Idea 4]])=0,NA(),SUM(Tbl_SU[[#This Row],[Financial Sustainability Tracking]:[Change Idea 4]])),NA())</f>
        <v>#N/A</v>
      </c>
      <c r="G75" s="17" cm="1">
        <f t="array" aca="1" ref="G75" ca="1">IFERROR(MEDIAN(IF(ISNUMBER(SU_YMain),SU_YMain)),0)</f>
        <v>0</v>
      </c>
    </row>
    <row r="76" spans="1:7" x14ac:dyDescent="0.25">
      <c r="A76" s="15"/>
      <c r="B76" s="18"/>
      <c r="C76" s="18"/>
      <c r="D76" s="18"/>
      <c r="E76" s="18"/>
      <c r="F76" s="17" t="e">
        <f>IFERROR(IF(COUNTA(Tbl_SU[[#This Row],[Financial Sustainability Tracking]:[Change Idea 4]])=0,NA(),SUM(Tbl_SU[[#This Row],[Financial Sustainability Tracking]:[Change Idea 4]])),NA())</f>
        <v>#N/A</v>
      </c>
      <c r="G76" s="17" cm="1">
        <f t="array" aca="1" ref="G76" ca="1">IFERROR(MEDIAN(IF(ISNUMBER(SU_YMain),SU_YMain)),0)</f>
        <v>0</v>
      </c>
    </row>
    <row r="77" spans="1:7" x14ac:dyDescent="0.25">
      <c r="A77" s="15"/>
      <c r="B77" s="18"/>
      <c r="C77" s="18"/>
      <c r="D77" s="18"/>
      <c r="E77" s="18"/>
      <c r="F77" s="17" t="e">
        <f>IFERROR(IF(COUNTA(Tbl_SU[[#This Row],[Financial Sustainability Tracking]:[Change Idea 4]])=0,NA(),SUM(Tbl_SU[[#This Row],[Financial Sustainability Tracking]:[Change Idea 4]])),NA())</f>
        <v>#N/A</v>
      </c>
      <c r="G77" s="17" cm="1">
        <f t="array" aca="1" ref="G77" ca="1">IFERROR(MEDIAN(IF(ISNUMBER(SU_YMain),SU_YMain)),0)</f>
        <v>0</v>
      </c>
    </row>
    <row r="78" spans="1:7" x14ac:dyDescent="0.25">
      <c r="A78" s="15"/>
      <c r="B78" s="18"/>
      <c r="C78" s="18"/>
      <c r="D78" s="18"/>
      <c r="E78" s="18"/>
      <c r="F78" s="17" t="e">
        <f>IFERROR(IF(COUNTA(Tbl_SU[[#This Row],[Financial Sustainability Tracking]:[Change Idea 4]])=0,NA(),SUM(Tbl_SU[[#This Row],[Financial Sustainability Tracking]:[Change Idea 4]])),NA())</f>
        <v>#N/A</v>
      </c>
      <c r="G78" s="17" cm="1">
        <f t="array" aca="1" ref="G78" ca="1">IFERROR(MEDIAN(IF(ISNUMBER(SU_YMain),SU_YMain)),0)</f>
        <v>0</v>
      </c>
    </row>
    <row r="79" spans="1:7" x14ac:dyDescent="0.25">
      <c r="A79" s="15"/>
      <c r="B79" s="18"/>
      <c r="C79" s="18"/>
      <c r="D79" s="18"/>
      <c r="E79" s="18"/>
      <c r="F79" s="17" t="e">
        <f>IFERROR(IF(COUNTA(Tbl_SU[[#This Row],[Financial Sustainability Tracking]:[Change Idea 4]])=0,NA(),SUM(Tbl_SU[[#This Row],[Financial Sustainability Tracking]:[Change Idea 4]])),NA())</f>
        <v>#N/A</v>
      </c>
      <c r="G79" s="17" cm="1">
        <f t="array" aca="1" ref="G79" ca="1">IFERROR(MEDIAN(IF(ISNUMBER(SU_YMain),SU_YMain)),0)</f>
        <v>0</v>
      </c>
    </row>
    <row r="80" spans="1:7" x14ac:dyDescent="0.25">
      <c r="A80" s="15"/>
      <c r="B80" s="18"/>
      <c r="C80" s="18"/>
      <c r="D80" s="18"/>
      <c r="E80" s="18"/>
      <c r="F80" s="17" t="e">
        <f>IFERROR(IF(COUNTA(Tbl_SU[[#This Row],[Financial Sustainability Tracking]:[Change Idea 4]])=0,NA(),SUM(Tbl_SU[[#This Row],[Financial Sustainability Tracking]:[Change Idea 4]])),NA())</f>
        <v>#N/A</v>
      </c>
      <c r="G80" s="17" cm="1">
        <f t="array" aca="1" ref="G80" ca="1">IFERROR(MEDIAN(IF(ISNUMBER(SU_YMain),SU_YMain)),0)</f>
        <v>0</v>
      </c>
    </row>
    <row r="81" spans="1:7" x14ac:dyDescent="0.25">
      <c r="A81" s="15"/>
      <c r="B81" s="18"/>
      <c r="C81" s="18"/>
      <c r="D81" s="18"/>
      <c r="E81" s="18"/>
      <c r="F81" s="17" t="e">
        <f>IFERROR(IF(COUNTA(Tbl_SU[[#This Row],[Financial Sustainability Tracking]:[Change Idea 4]])=0,NA(),SUM(Tbl_SU[[#This Row],[Financial Sustainability Tracking]:[Change Idea 4]])),NA())</f>
        <v>#N/A</v>
      </c>
      <c r="G81" s="17" cm="1">
        <f t="array" aca="1" ref="G81" ca="1">IFERROR(MEDIAN(IF(ISNUMBER(SU_YMain),SU_YMain)),0)</f>
        <v>0</v>
      </c>
    </row>
    <row r="82" spans="1:7" x14ac:dyDescent="0.25">
      <c r="A82" s="15"/>
      <c r="B82" s="18"/>
      <c r="C82" s="18"/>
      <c r="D82" s="18"/>
      <c r="E82" s="18"/>
      <c r="F82" s="17" t="e">
        <f>IFERROR(IF(COUNTA(Tbl_SU[[#This Row],[Financial Sustainability Tracking]:[Change Idea 4]])=0,NA(),SUM(Tbl_SU[[#This Row],[Financial Sustainability Tracking]:[Change Idea 4]])),NA())</f>
        <v>#N/A</v>
      </c>
      <c r="G82" s="17" cm="1">
        <f t="array" aca="1" ref="G82" ca="1">IFERROR(MEDIAN(IF(ISNUMBER(SU_YMain),SU_YMain)),0)</f>
        <v>0</v>
      </c>
    </row>
    <row r="83" spans="1:7" x14ac:dyDescent="0.25">
      <c r="A83" s="15"/>
      <c r="B83" s="18"/>
      <c r="C83" s="18"/>
      <c r="D83" s="18"/>
      <c r="E83" s="18"/>
      <c r="F83" s="17" t="e">
        <f>IFERROR(IF(COUNTA(Tbl_SU[[#This Row],[Financial Sustainability Tracking]:[Change Idea 4]])=0,NA(),SUM(Tbl_SU[[#This Row],[Financial Sustainability Tracking]:[Change Idea 4]])),NA())</f>
        <v>#N/A</v>
      </c>
      <c r="G83" s="17" cm="1">
        <f t="array" aca="1" ref="G83" ca="1">IFERROR(MEDIAN(IF(ISNUMBER(SU_YMain),SU_YMain)),0)</f>
        <v>0</v>
      </c>
    </row>
    <row r="84" spans="1:7" x14ac:dyDescent="0.25">
      <c r="A84" s="15"/>
      <c r="B84" s="18"/>
      <c r="C84" s="18"/>
      <c r="D84" s="18"/>
      <c r="E84" s="18"/>
      <c r="F84" s="17" t="e">
        <f>IFERROR(IF(COUNTA(Tbl_SU[[#This Row],[Financial Sustainability Tracking]:[Change Idea 4]])=0,NA(),SUM(Tbl_SU[[#This Row],[Financial Sustainability Tracking]:[Change Idea 4]])),NA())</f>
        <v>#N/A</v>
      </c>
      <c r="G84" s="17" cm="1">
        <f t="array" aca="1" ref="G84" ca="1">IFERROR(MEDIAN(IF(ISNUMBER(SU_YMain),SU_YMain)),0)</f>
        <v>0</v>
      </c>
    </row>
    <row r="85" spans="1:7" x14ac:dyDescent="0.25">
      <c r="A85" s="15"/>
      <c r="B85" s="18"/>
      <c r="C85" s="18"/>
      <c r="D85" s="18"/>
      <c r="E85" s="18"/>
      <c r="F85" s="17" t="e">
        <f>IFERROR(IF(COUNTA(Tbl_SU[[#This Row],[Financial Sustainability Tracking]:[Change Idea 4]])=0,NA(),SUM(Tbl_SU[[#This Row],[Financial Sustainability Tracking]:[Change Idea 4]])),NA())</f>
        <v>#N/A</v>
      </c>
      <c r="G85" s="17" cm="1">
        <f t="array" aca="1" ref="G85" ca="1">IFERROR(MEDIAN(IF(ISNUMBER(SU_YMain),SU_YMain)),0)</f>
        <v>0</v>
      </c>
    </row>
    <row r="86" spans="1:7" x14ac:dyDescent="0.25">
      <c r="A86" s="15"/>
      <c r="B86" s="18"/>
      <c r="C86" s="18"/>
      <c r="D86" s="18"/>
      <c r="E86" s="18"/>
      <c r="F86" s="17" t="e">
        <f>IFERROR(IF(COUNTA(Tbl_SU[[#This Row],[Financial Sustainability Tracking]:[Change Idea 4]])=0,NA(),SUM(Tbl_SU[[#This Row],[Financial Sustainability Tracking]:[Change Idea 4]])),NA())</f>
        <v>#N/A</v>
      </c>
      <c r="G86" s="17" cm="1">
        <f t="array" aca="1" ref="G86" ca="1">IFERROR(MEDIAN(IF(ISNUMBER(SU_YMain),SU_YMain)),0)</f>
        <v>0</v>
      </c>
    </row>
    <row r="87" spans="1:7" x14ac:dyDescent="0.25">
      <c r="A87" s="15"/>
      <c r="B87" s="18"/>
      <c r="C87" s="18"/>
      <c r="D87" s="18"/>
      <c r="E87" s="18"/>
      <c r="F87" s="17" t="e">
        <f>IFERROR(IF(COUNTA(Tbl_SU[[#This Row],[Financial Sustainability Tracking]:[Change Idea 4]])=0,NA(),SUM(Tbl_SU[[#This Row],[Financial Sustainability Tracking]:[Change Idea 4]])),NA())</f>
        <v>#N/A</v>
      </c>
      <c r="G87" s="17" cm="1">
        <f t="array" aca="1" ref="G87" ca="1">IFERROR(MEDIAN(IF(ISNUMBER(SU_YMain),SU_YMain)),0)</f>
        <v>0</v>
      </c>
    </row>
    <row r="88" spans="1:7" x14ac:dyDescent="0.25">
      <c r="A88" s="15"/>
      <c r="B88" s="18"/>
      <c r="C88" s="18"/>
      <c r="D88" s="18"/>
      <c r="E88" s="18"/>
      <c r="F88" s="17" t="e">
        <f>IFERROR(IF(COUNTA(Tbl_SU[[#This Row],[Financial Sustainability Tracking]:[Change Idea 4]])=0,NA(),SUM(Tbl_SU[[#This Row],[Financial Sustainability Tracking]:[Change Idea 4]])),NA())</f>
        <v>#N/A</v>
      </c>
      <c r="G88" s="17" cm="1">
        <f t="array" aca="1" ref="G88" ca="1">IFERROR(MEDIAN(IF(ISNUMBER(SU_YMain),SU_YMain)),0)</f>
        <v>0</v>
      </c>
    </row>
    <row r="89" spans="1:7" x14ac:dyDescent="0.25">
      <c r="A89" s="15"/>
      <c r="B89" s="18"/>
      <c r="C89" s="18"/>
      <c r="D89" s="18"/>
      <c r="E89" s="18"/>
      <c r="F89" s="17" t="e">
        <f>IFERROR(IF(COUNTA(Tbl_SU[[#This Row],[Financial Sustainability Tracking]:[Change Idea 4]])=0,NA(),SUM(Tbl_SU[[#This Row],[Financial Sustainability Tracking]:[Change Idea 4]])),NA())</f>
        <v>#N/A</v>
      </c>
      <c r="G89" s="17" cm="1">
        <f t="array" aca="1" ref="G89" ca="1">IFERROR(MEDIAN(IF(ISNUMBER(SU_YMain),SU_YMain)),0)</f>
        <v>0</v>
      </c>
    </row>
    <row r="90" spans="1:7" x14ac:dyDescent="0.25">
      <c r="A90" s="15"/>
      <c r="B90" s="18"/>
      <c r="C90" s="18"/>
      <c r="D90" s="18"/>
      <c r="E90" s="18"/>
      <c r="F90" s="17" t="e">
        <f>IFERROR(IF(COUNTA(Tbl_SU[[#This Row],[Financial Sustainability Tracking]:[Change Idea 4]])=0,NA(),SUM(Tbl_SU[[#This Row],[Financial Sustainability Tracking]:[Change Idea 4]])),NA())</f>
        <v>#N/A</v>
      </c>
      <c r="G90" s="17" cm="1">
        <f t="array" aca="1" ref="G90" ca="1">IFERROR(MEDIAN(IF(ISNUMBER(SU_YMain),SU_YMain)),0)</f>
        <v>0</v>
      </c>
    </row>
    <row r="91" spans="1:7" x14ac:dyDescent="0.25">
      <c r="A91" s="15"/>
      <c r="B91" s="18"/>
      <c r="C91" s="18"/>
      <c r="D91" s="18"/>
      <c r="E91" s="18"/>
      <c r="F91" s="17" t="e">
        <f>IFERROR(IF(COUNTA(Tbl_SU[[#This Row],[Financial Sustainability Tracking]:[Change Idea 4]])=0,NA(),SUM(Tbl_SU[[#This Row],[Financial Sustainability Tracking]:[Change Idea 4]])),NA())</f>
        <v>#N/A</v>
      </c>
      <c r="G91" s="17" cm="1">
        <f t="array" aca="1" ref="G91" ca="1">IFERROR(MEDIAN(IF(ISNUMBER(SU_YMain),SU_YMain)),0)</f>
        <v>0</v>
      </c>
    </row>
    <row r="92" spans="1:7" x14ac:dyDescent="0.25">
      <c r="A92" s="15"/>
      <c r="B92" s="18"/>
      <c r="C92" s="18"/>
      <c r="D92" s="18"/>
      <c r="E92" s="18"/>
      <c r="F92" s="17" t="e">
        <f>IFERROR(IF(COUNTA(Tbl_SU[[#This Row],[Financial Sustainability Tracking]:[Change Idea 4]])=0,NA(),SUM(Tbl_SU[[#This Row],[Financial Sustainability Tracking]:[Change Idea 4]])),NA())</f>
        <v>#N/A</v>
      </c>
      <c r="G92" s="17" cm="1">
        <f t="array" aca="1" ref="G92" ca="1">IFERROR(MEDIAN(IF(ISNUMBER(SU_YMain),SU_YMain)),0)</f>
        <v>0</v>
      </c>
    </row>
    <row r="93" spans="1:7" x14ac:dyDescent="0.25">
      <c r="A93" s="15"/>
      <c r="B93" s="18"/>
      <c r="C93" s="18"/>
      <c r="D93" s="18"/>
      <c r="E93" s="18"/>
      <c r="F93" s="17" t="e">
        <f>IFERROR(IF(COUNTA(Tbl_SU[[#This Row],[Financial Sustainability Tracking]:[Change Idea 4]])=0,NA(),SUM(Tbl_SU[[#This Row],[Financial Sustainability Tracking]:[Change Idea 4]])),NA())</f>
        <v>#N/A</v>
      </c>
      <c r="G93" s="17" cm="1">
        <f t="array" aca="1" ref="G93" ca="1">IFERROR(MEDIAN(IF(ISNUMBER(SU_YMain),SU_YMain)),0)</f>
        <v>0</v>
      </c>
    </row>
    <row r="94" spans="1:7" x14ac:dyDescent="0.25">
      <c r="A94" s="15"/>
      <c r="B94" s="18"/>
      <c r="C94" s="18"/>
      <c r="D94" s="18"/>
      <c r="E94" s="18"/>
      <c r="F94" s="17" t="e">
        <f>IFERROR(IF(COUNTA(Tbl_SU[[#This Row],[Financial Sustainability Tracking]:[Change Idea 4]])=0,NA(),SUM(Tbl_SU[[#This Row],[Financial Sustainability Tracking]:[Change Idea 4]])),NA())</f>
        <v>#N/A</v>
      </c>
      <c r="G94" s="17" cm="1">
        <f t="array" aca="1" ref="G94" ca="1">IFERROR(MEDIAN(IF(ISNUMBER(SU_YMain),SU_YMain)),0)</f>
        <v>0</v>
      </c>
    </row>
    <row r="95" spans="1:7" x14ac:dyDescent="0.25">
      <c r="A95" s="15"/>
      <c r="B95" s="18"/>
      <c r="C95" s="18"/>
      <c r="D95" s="18"/>
      <c r="E95" s="18"/>
      <c r="F95" s="17" t="e">
        <f>IFERROR(IF(COUNTA(Tbl_SU[[#This Row],[Financial Sustainability Tracking]:[Change Idea 4]])=0,NA(),SUM(Tbl_SU[[#This Row],[Financial Sustainability Tracking]:[Change Idea 4]])),NA())</f>
        <v>#N/A</v>
      </c>
      <c r="G95" s="17" cm="1">
        <f t="array" aca="1" ref="G95" ca="1">IFERROR(MEDIAN(IF(ISNUMBER(SU_YMain),SU_YMain)),0)</f>
        <v>0</v>
      </c>
    </row>
    <row r="96" spans="1:7" x14ac:dyDescent="0.25">
      <c r="A96" s="15"/>
      <c r="B96" s="18"/>
      <c r="C96" s="18"/>
      <c r="D96" s="18"/>
      <c r="E96" s="18"/>
      <c r="F96" s="17" t="e">
        <f>IFERROR(IF(COUNTA(Tbl_SU[[#This Row],[Financial Sustainability Tracking]:[Change Idea 4]])=0,NA(),SUM(Tbl_SU[[#This Row],[Financial Sustainability Tracking]:[Change Idea 4]])),NA())</f>
        <v>#N/A</v>
      </c>
      <c r="G96" s="17" cm="1">
        <f t="array" aca="1" ref="G96" ca="1">IFERROR(MEDIAN(IF(ISNUMBER(SU_YMain),SU_YMain)),0)</f>
        <v>0</v>
      </c>
    </row>
    <row r="97" spans="1:7" x14ac:dyDescent="0.25">
      <c r="A97" s="15"/>
      <c r="B97" s="18"/>
      <c r="C97" s="18"/>
      <c r="D97" s="18"/>
      <c r="E97" s="18"/>
      <c r="F97" s="17" t="e">
        <f>IFERROR(IF(COUNTA(Tbl_SU[[#This Row],[Financial Sustainability Tracking]:[Change Idea 4]])=0,NA(),SUM(Tbl_SU[[#This Row],[Financial Sustainability Tracking]:[Change Idea 4]])),NA())</f>
        <v>#N/A</v>
      </c>
      <c r="G97" s="17" cm="1">
        <f t="array" aca="1" ref="G97" ca="1">IFERROR(MEDIAN(IF(ISNUMBER(SU_YMain),SU_YMain)),0)</f>
        <v>0</v>
      </c>
    </row>
    <row r="98" spans="1:7" x14ac:dyDescent="0.25">
      <c r="A98" s="15"/>
      <c r="B98" s="18"/>
      <c r="C98" s="18"/>
      <c r="D98" s="18"/>
      <c r="E98" s="18"/>
      <c r="F98" s="17" t="e">
        <f>IFERROR(IF(COUNTA(Tbl_SU[[#This Row],[Financial Sustainability Tracking]:[Change Idea 4]])=0,NA(),SUM(Tbl_SU[[#This Row],[Financial Sustainability Tracking]:[Change Idea 4]])),NA())</f>
        <v>#N/A</v>
      </c>
      <c r="G98" s="17" cm="1">
        <f t="array" aca="1" ref="G98" ca="1">IFERROR(MEDIAN(IF(ISNUMBER(SU_YMain),SU_YMain)),0)</f>
        <v>0</v>
      </c>
    </row>
    <row r="99" spans="1:7" x14ac:dyDescent="0.25">
      <c r="A99" s="15"/>
      <c r="B99" s="18"/>
      <c r="C99" s="18"/>
      <c r="D99" s="18"/>
      <c r="E99" s="18"/>
      <c r="F99" s="17" t="e">
        <f>IFERROR(IF(COUNTA(Tbl_SU[[#This Row],[Financial Sustainability Tracking]:[Change Idea 4]])=0,NA(),SUM(Tbl_SU[[#This Row],[Financial Sustainability Tracking]:[Change Idea 4]])),NA())</f>
        <v>#N/A</v>
      </c>
      <c r="G99" s="17" cm="1">
        <f t="array" aca="1" ref="G99" ca="1">IFERROR(MEDIAN(IF(ISNUMBER(SU_YMain),SU_YMain)),0)</f>
        <v>0</v>
      </c>
    </row>
    <row r="100" spans="1:7" x14ac:dyDescent="0.25">
      <c r="A100" s="15"/>
      <c r="B100" s="18"/>
      <c r="C100" s="18"/>
      <c r="D100" s="18"/>
      <c r="E100" s="18"/>
      <c r="F100" s="17" t="e">
        <f>IFERROR(IF(COUNTA(Tbl_SU[[#This Row],[Financial Sustainability Tracking]:[Change Idea 4]])=0,NA(),SUM(Tbl_SU[[#This Row],[Financial Sustainability Tracking]:[Change Idea 4]])),NA())</f>
        <v>#N/A</v>
      </c>
      <c r="G100" s="17" cm="1">
        <f t="array" aca="1" ref="G100" ca="1">IFERROR(MEDIAN(IF(ISNUMBER(SU_YMain),SU_YMain)),0)</f>
        <v>0</v>
      </c>
    </row>
    <row r="101" spans="1:7" x14ac:dyDescent="0.25">
      <c r="A101" s="15"/>
      <c r="B101" s="18"/>
      <c r="C101" s="18"/>
      <c r="D101" s="18"/>
      <c r="E101" s="18"/>
      <c r="F101" s="17" t="e">
        <f>IFERROR(IF(COUNTA(Tbl_SU[[#This Row],[Financial Sustainability Tracking]:[Change Idea 4]])=0,NA(),SUM(Tbl_SU[[#This Row],[Financial Sustainability Tracking]:[Change Idea 4]])),NA())</f>
        <v>#N/A</v>
      </c>
      <c r="G101" s="17" cm="1">
        <f t="array" aca="1" ref="G101" ca="1">IFERROR(MEDIAN(IF(ISNUMBER(SU_YMain),SU_YMain)),0)</f>
        <v>0</v>
      </c>
    </row>
    <row r="102" spans="1:7" x14ac:dyDescent="0.25">
      <c r="A102" s="15"/>
      <c r="B102" s="18"/>
      <c r="C102" s="18"/>
      <c r="D102" s="18"/>
      <c r="E102" s="18"/>
      <c r="F102" s="17" t="e">
        <f>IFERROR(IF(COUNTA(Tbl_SU[[#This Row],[Financial Sustainability Tracking]:[Change Idea 4]])=0,NA(),SUM(Tbl_SU[[#This Row],[Financial Sustainability Tracking]:[Change Idea 4]])),NA())</f>
        <v>#N/A</v>
      </c>
      <c r="G102" s="17" cm="1">
        <f t="array" aca="1" ref="G102" ca="1">IFERROR(MEDIAN(IF(ISNUMBER(SU_YMain),SU_YMain)),0)</f>
        <v>0</v>
      </c>
    </row>
    <row r="103" spans="1:7" x14ac:dyDescent="0.25">
      <c r="A103" s="15"/>
      <c r="B103" s="18"/>
      <c r="C103" s="18"/>
      <c r="D103" s="18"/>
      <c r="E103" s="18"/>
      <c r="F103" s="17" t="e">
        <f>IFERROR(IF(COUNTA(Tbl_SU[[#This Row],[Financial Sustainability Tracking]:[Change Idea 4]])=0,NA(),SUM(Tbl_SU[[#This Row],[Financial Sustainability Tracking]:[Change Idea 4]])),NA())</f>
        <v>#N/A</v>
      </c>
      <c r="G103" s="17" cm="1">
        <f t="array" aca="1" ref="G103" ca="1">IFERROR(MEDIAN(IF(ISNUMBER(SU_YMain),SU_YMain)),0)</f>
        <v>0</v>
      </c>
    </row>
    <row r="104" spans="1:7" x14ac:dyDescent="0.25">
      <c r="A104" s="15"/>
      <c r="B104" s="18"/>
      <c r="C104" s="18"/>
      <c r="D104" s="18"/>
      <c r="E104" s="18"/>
      <c r="F104" s="17" t="e">
        <f>IFERROR(IF(COUNTA(Tbl_SU[[#This Row],[Financial Sustainability Tracking]:[Change Idea 4]])=0,NA(),SUM(Tbl_SU[[#This Row],[Financial Sustainability Tracking]:[Change Idea 4]])),NA())</f>
        <v>#N/A</v>
      </c>
      <c r="G104" s="17" cm="1">
        <f t="array" aca="1" ref="G104" ca="1">IFERROR(MEDIAN(IF(ISNUMBER(SU_YMain),SU_YMain)),0)</f>
        <v>0</v>
      </c>
    </row>
    <row r="105" spans="1:7" x14ac:dyDescent="0.25">
      <c r="A105" s="15"/>
      <c r="B105" s="18"/>
      <c r="C105" s="18"/>
      <c r="D105" s="18"/>
      <c r="E105" s="18"/>
      <c r="F105" s="17" t="e">
        <f>IFERROR(IF(COUNTA(Tbl_SU[[#This Row],[Financial Sustainability Tracking]:[Change Idea 4]])=0,NA(),SUM(Tbl_SU[[#This Row],[Financial Sustainability Tracking]:[Change Idea 4]])),NA())</f>
        <v>#N/A</v>
      </c>
      <c r="G105" s="17" cm="1">
        <f t="array" aca="1" ref="G105" ca="1">IFERROR(MEDIAN(IF(ISNUMBER(SU_YMain),SU_YMain)),0)</f>
        <v>0</v>
      </c>
    </row>
    <row r="106" spans="1:7" x14ac:dyDescent="0.25">
      <c r="A106" s="15"/>
      <c r="B106" s="18"/>
      <c r="C106" s="18"/>
      <c r="D106" s="18"/>
      <c r="E106" s="18"/>
      <c r="F106" s="17" t="e">
        <f>IFERROR(IF(COUNTA(Tbl_SU[[#This Row],[Financial Sustainability Tracking]:[Change Idea 4]])=0,NA(),SUM(Tbl_SU[[#This Row],[Financial Sustainability Tracking]:[Change Idea 4]])),NA())</f>
        <v>#N/A</v>
      </c>
      <c r="G106" s="17" cm="1">
        <f t="array" aca="1" ref="G106" ca="1">IFERROR(MEDIAN(IF(ISNUMBER(SU_YMain),SU_YMain)),0)</f>
        <v>0</v>
      </c>
    </row>
    <row r="107" spans="1:7" x14ac:dyDescent="0.25">
      <c r="A107" s="15"/>
      <c r="B107" s="18"/>
      <c r="C107" s="18"/>
      <c r="D107" s="18"/>
      <c r="E107" s="18"/>
      <c r="F107" s="17" t="e">
        <f>IFERROR(IF(COUNTA(Tbl_SU[[#This Row],[Financial Sustainability Tracking]:[Change Idea 4]])=0,NA(),SUM(Tbl_SU[[#This Row],[Financial Sustainability Tracking]:[Change Idea 4]])),NA())</f>
        <v>#N/A</v>
      </c>
      <c r="G107" s="17" cm="1">
        <f t="array" aca="1" ref="G107" ca="1">IFERROR(MEDIAN(IF(ISNUMBER(SU_YMain),SU_YMain)),0)</f>
        <v>0</v>
      </c>
    </row>
    <row r="108" spans="1:7" x14ac:dyDescent="0.25">
      <c r="A108" s="15"/>
      <c r="B108" s="18"/>
      <c r="C108" s="18"/>
      <c r="D108" s="18"/>
      <c r="E108" s="18"/>
      <c r="F108" s="17" t="e">
        <f>IFERROR(IF(COUNTA(Tbl_SU[[#This Row],[Financial Sustainability Tracking]:[Change Idea 4]])=0,NA(),SUM(Tbl_SU[[#This Row],[Financial Sustainability Tracking]:[Change Idea 4]])),NA())</f>
        <v>#N/A</v>
      </c>
      <c r="G108" s="17" cm="1">
        <f t="array" aca="1" ref="G108" ca="1">IFERROR(MEDIAN(IF(ISNUMBER(SU_YMain),SU_YMain)),0)</f>
        <v>0</v>
      </c>
    </row>
    <row r="109" spans="1:7" x14ac:dyDescent="0.25">
      <c r="A109" s="15"/>
      <c r="B109" s="18"/>
      <c r="C109" s="18"/>
      <c r="D109" s="18"/>
      <c r="E109" s="18"/>
      <c r="F109" s="17" t="e">
        <f>IFERROR(IF(COUNTA(Tbl_SU[[#This Row],[Financial Sustainability Tracking]:[Change Idea 4]])=0,NA(),SUM(Tbl_SU[[#This Row],[Financial Sustainability Tracking]:[Change Idea 4]])),NA())</f>
        <v>#N/A</v>
      </c>
      <c r="G109" s="17" cm="1">
        <f t="array" aca="1" ref="G109" ca="1">IFERROR(MEDIAN(IF(ISNUMBER(SU_YMain),SU_YMain)),0)</f>
        <v>0</v>
      </c>
    </row>
    <row r="110" spans="1:7" x14ac:dyDescent="0.25">
      <c r="A110" s="15"/>
      <c r="B110" s="18"/>
      <c r="C110" s="18"/>
      <c r="D110" s="18"/>
      <c r="E110" s="18"/>
      <c r="F110" s="17" t="e">
        <f>IFERROR(IF(COUNTA(Tbl_SU[[#This Row],[Financial Sustainability Tracking]:[Change Idea 4]])=0,NA(),SUM(Tbl_SU[[#This Row],[Financial Sustainability Tracking]:[Change Idea 4]])),NA())</f>
        <v>#N/A</v>
      </c>
      <c r="G110" s="17" cm="1">
        <f t="array" aca="1" ref="G110" ca="1">IFERROR(MEDIAN(IF(ISNUMBER(SU_YMain),SU_YMain)),0)</f>
        <v>0</v>
      </c>
    </row>
    <row r="111" spans="1:7" x14ac:dyDescent="0.25">
      <c r="A111" s="15"/>
      <c r="B111" s="18"/>
      <c r="C111" s="18"/>
      <c r="D111" s="18"/>
      <c r="E111" s="18"/>
      <c r="F111" s="17" t="e">
        <f>IFERROR(IF(COUNTA(Tbl_SU[[#This Row],[Financial Sustainability Tracking]:[Change Idea 4]])=0,NA(),SUM(Tbl_SU[[#This Row],[Financial Sustainability Tracking]:[Change Idea 4]])),NA())</f>
        <v>#N/A</v>
      </c>
      <c r="G111" s="17" cm="1">
        <f t="array" aca="1" ref="G111" ca="1">IFERROR(MEDIAN(IF(ISNUMBER(SU_YMain),SU_YMain)),0)</f>
        <v>0</v>
      </c>
    </row>
    <row r="112" spans="1:7" x14ac:dyDescent="0.25">
      <c r="A112" s="15"/>
      <c r="B112" s="18"/>
      <c r="C112" s="18"/>
      <c r="D112" s="18"/>
      <c r="E112" s="18"/>
      <c r="F112" s="17" t="e">
        <f>IFERROR(IF(COUNTA(Tbl_SU[[#This Row],[Financial Sustainability Tracking]:[Change Idea 4]])=0,NA(),SUM(Tbl_SU[[#This Row],[Financial Sustainability Tracking]:[Change Idea 4]])),NA())</f>
        <v>#N/A</v>
      </c>
      <c r="G112" s="17" cm="1">
        <f t="array" aca="1" ref="G112" ca="1">IFERROR(MEDIAN(IF(ISNUMBER(SU_YMain),SU_YMain)),0)</f>
        <v>0</v>
      </c>
    </row>
    <row r="113" spans="1:7" x14ac:dyDescent="0.25">
      <c r="A113" s="15"/>
      <c r="B113" s="18"/>
      <c r="C113" s="18"/>
      <c r="D113" s="18"/>
      <c r="E113" s="18"/>
      <c r="F113" s="17" t="e">
        <f>IFERROR(IF(COUNTA(Tbl_SU[[#This Row],[Financial Sustainability Tracking]:[Change Idea 4]])=0,NA(),SUM(Tbl_SU[[#This Row],[Financial Sustainability Tracking]:[Change Idea 4]])),NA())</f>
        <v>#N/A</v>
      </c>
      <c r="G113" s="17" cm="1">
        <f t="array" aca="1" ref="G113" ca="1">IFERROR(MEDIAN(IF(ISNUMBER(SU_YMain),SU_YMain)),0)</f>
        <v>0</v>
      </c>
    </row>
    <row r="114" spans="1:7" x14ac:dyDescent="0.25">
      <c r="A114" s="15"/>
      <c r="B114" s="18"/>
      <c r="C114" s="18"/>
      <c r="D114" s="18"/>
      <c r="E114" s="18"/>
      <c r="F114" s="17" t="e">
        <f>IFERROR(IF(COUNTA(Tbl_SU[[#This Row],[Financial Sustainability Tracking]:[Change Idea 4]])=0,NA(),SUM(Tbl_SU[[#This Row],[Financial Sustainability Tracking]:[Change Idea 4]])),NA())</f>
        <v>#N/A</v>
      </c>
      <c r="G114" s="17" cm="1">
        <f t="array" aca="1" ref="G114" ca="1">IFERROR(MEDIAN(IF(ISNUMBER(SU_YMain),SU_YMain)),0)</f>
        <v>0</v>
      </c>
    </row>
    <row r="115" spans="1:7" x14ac:dyDescent="0.25">
      <c r="A115" s="15"/>
      <c r="B115" s="18"/>
      <c r="C115" s="18"/>
      <c r="D115" s="18"/>
      <c r="E115" s="18"/>
      <c r="F115" s="17" t="e">
        <f>IFERROR(IF(COUNTA(Tbl_SU[[#This Row],[Financial Sustainability Tracking]:[Change Idea 4]])=0,NA(),SUM(Tbl_SU[[#This Row],[Financial Sustainability Tracking]:[Change Idea 4]])),NA())</f>
        <v>#N/A</v>
      </c>
      <c r="G115" s="17" cm="1">
        <f t="array" aca="1" ref="G115" ca="1">IFERROR(MEDIAN(IF(ISNUMBER(SU_YMain),SU_YMain)),0)</f>
        <v>0</v>
      </c>
    </row>
    <row r="116" spans="1:7" x14ac:dyDescent="0.25">
      <c r="A116" s="15"/>
      <c r="B116" s="18"/>
      <c r="C116" s="18"/>
      <c r="D116" s="18"/>
      <c r="E116" s="18"/>
      <c r="F116" s="17" t="e">
        <f>IFERROR(IF(COUNTA(Tbl_SU[[#This Row],[Financial Sustainability Tracking]:[Change Idea 4]])=0,NA(),SUM(Tbl_SU[[#This Row],[Financial Sustainability Tracking]:[Change Idea 4]])),NA())</f>
        <v>#N/A</v>
      </c>
      <c r="G116" s="17" cm="1">
        <f t="array" aca="1" ref="G116" ca="1">IFERROR(MEDIAN(IF(ISNUMBER(SU_YMain),SU_YMain)),0)</f>
        <v>0</v>
      </c>
    </row>
    <row r="117" spans="1:7" x14ac:dyDescent="0.25">
      <c r="A117" s="15"/>
      <c r="B117" s="18"/>
      <c r="C117" s="18"/>
      <c r="D117" s="18"/>
      <c r="E117" s="18"/>
      <c r="F117" s="17" t="e">
        <f>IFERROR(IF(COUNTA(Tbl_SU[[#This Row],[Financial Sustainability Tracking]:[Change Idea 4]])=0,NA(),SUM(Tbl_SU[[#This Row],[Financial Sustainability Tracking]:[Change Idea 4]])),NA())</f>
        <v>#N/A</v>
      </c>
      <c r="G117" s="17" cm="1">
        <f t="array" aca="1" ref="G117" ca="1">IFERROR(MEDIAN(IF(ISNUMBER(SU_YMain),SU_YMain)),0)</f>
        <v>0</v>
      </c>
    </row>
    <row r="118" spans="1:7" x14ac:dyDescent="0.25">
      <c r="A118" s="15"/>
      <c r="B118" s="18"/>
      <c r="C118" s="18"/>
      <c r="D118" s="18"/>
      <c r="E118" s="18"/>
      <c r="F118" s="17" t="e">
        <f>IFERROR(IF(COUNTA(Tbl_SU[[#This Row],[Financial Sustainability Tracking]:[Change Idea 4]])=0,NA(),SUM(Tbl_SU[[#This Row],[Financial Sustainability Tracking]:[Change Idea 4]])),NA())</f>
        <v>#N/A</v>
      </c>
      <c r="G118" s="17" cm="1">
        <f t="array" aca="1" ref="G118" ca="1">IFERROR(MEDIAN(IF(ISNUMBER(SU_YMain),SU_YMain)),0)</f>
        <v>0</v>
      </c>
    </row>
    <row r="119" spans="1:7" x14ac:dyDescent="0.25">
      <c r="A119" s="15"/>
      <c r="B119" s="18"/>
      <c r="C119" s="18"/>
      <c r="D119" s="18"/>
      <c r="E119" s="18"/>
      <c r="F119" s="17" t="e">
        <f>IFERROR(IF(COUNTA(Tbl_SU[[#This Row],[Financial Sustainability Tracking]:[Change Idea 4]])=0,NA(),SUM(Tbl_SU[[#This Row],[Financial Sustainability Tracking]:[Change Idea 4]])),NA())</f>
        <v>#N/A</v>
      </c>
      <c r="G119" s="17" cm="1">
        <f t="array" aca="1" ref="G119" ca="1">IFERROR(MEDIAN(IF(ISNUMBER(SU_YMain),SU_YMain)),0)</f>
        <v>0</v>
      </c>
    </row>
    <row r="120" spans="1:7" x14ac:dyDescent="0.25">
      <c r="A120" s="15"/>
      <c r="B120" s="18"/>
      <c r="C120" s="18"/>
      <c r="D120" s="18"/>
      <c r="E120" s="18"/>
      <c r="F120" s="17" t="e">
        <f>IFERROR(IF(COUNTA(Tbl_SU[[#This Row],[Financial Sustainability Tracking]:[Change Idea 4]])=0,NA(),SUM(Tbl_SU[[#This Row],[Financial Sustainability Tracking]:[Change Idea 4]])),NA())</f>
        <v>#N/A</v>
      </c>
      <c r="G120" s="17" cm="1">
        <f t="array" aca="1" ref="G120" ca="1">IFERROR(MEDIAN(IF(ISNUMBER(SU_YMain),SU_YMain)),0)</f>
        <v>0</v>
      </c>
    </row>
    <row r="121" spans="1:7" x14ac:dyDescent="0.25">
      <c r="A121" s="15"/>
      <c r="B121" s="18"/>
      <c r="C121" s="18"/>
      <c r="D121" s="18"/>
      <c r="E121" s="18"/>
      <c r="F121" s="17" t="e">
        <f>IFERROR(IF(COUNTA(Tbl_SU[[#This Row],[Financial Sustainability Tracking]:[Change Idea 4]])=0,NA(),SUM(Tbl_SU[[#This Row],[Financial Sustainability Tracking]:[Change Idea 4]])),NA())</f>
        <v>#N/A</v>
      </c>
      <c r="G121" s="17" cm="1">
        <f t="array" aca="1" ref="G121" ca="1">IFERROR(MEDIAN(IF(ISNUMBER(SU_YMain),SU_YMain)),0)</f>
        <v>0</v>
      </c>
    </row>
    <row r="122" spans="1:7" x14ac:dyDescent="0.25">
      <c r="A122" s="15"/>
      <c r="B122" s="18"/>
      <c r="C122" s="18"/>
      <c r="D122" s="18"/>
      <c r="E122" s="18"/>
      <c r="F122" s="17" t="e">
        <f>IFERROR(IF(COUNTA(Tbl_SU[[#This Row],[Financial Sustainability Tracking]:[Change Idea 4]])=0,NA(),SUM(Tbl_SU[[#This Row],[Financial Sustainability Tracking]:[Change Idea 4]])),NA())</f>
        <v>#N/A</v>
      </c>
      <c r="G122" s="17" cm="1">
        <f t="array" aca="1" ref="G122" ca="1">IFERROR(MEDIAN(IF(ISNUMBER(SU_YMain),SU_YMain)),0)</f>
        <v>0</v>
      </c>
    </row>
    <row r="123" spans="1:7" x14ac:dyDescent="0.25">
      <c r="A123" s="15"/>
      <c r="B123" s="18"/>
      <c r="C123" s="18"/>
      <c r="D123" s="18"/>
      <c r="E123" s="18"/>
      <c r="F123" s="17" t="e">
        <f>IFERROR(IF(COUNTA(Tbl_SU[[#This Row],[Financial Sustainability Tracking]:[Change Idea 4]])=0,NA(),SUM(Tbl_SU[[#This Row],[Financial Sustainability Tracking]:[Change Idea 4]])),NA())</f>
        <v>#N/A</v>
      </c>
      <c r="G123" s="17" cm="1">
        <f t="array" aca="1" ref="G123" ca="1">IFERROR(MEDIAN(IF(ISNUMBER(SU_YMain),SU_YMain)),0)</f>
        <v>0</v>
      </c>
    </row>
    <row r="124" spans="1:7" x14ac:dyDescent="0.25">
      <c r="A124" s="15"/>
      <c r="B124" s="18"/>
      <c r="C124" s="18"/>
      <c r="D124" s="18"/>
      <c r="E124" s="18"/>
      <c r="F124" s="17" t="e">
        <f>IFERROR(IF(COUNTA(Tbl_SU[[#This Row],[Financial Sustainability Tracking]:[Change Idea 4]])=0,NA(),SUM(Tbl_SU[[#This Row],[Financial Sustainability Tracking]:[Change Idea 4]])),NA())</f>
        <v>#N/A</v>
      </c>
      <c r="G124" s="17" cm="1">
        <f t="array" aca="1" ref="G124" ca="1">IFERROR(MEDIAN(IF(ISNUMBER(SU_YMain),SU_YMain)),0)</f>
        <v>0</v>
      </c>
    </row>
    <row r="125" spans="1:7" x14ac:dyDescent="0.25">
      <c r="A125" s="15"/>
      <c r="B125" s="18"/>
      <c r="C125" s="18"/>
      <c r="D125" s="18"/>
      <c r="E125" s="18"/>
      <c r="F125" s="17" t="e">
        <f>IFERROR(IF(COUNTA(Tbl_SU[[#This Row],[Financial Sustainability Tracking]:[Change Idea 4]])=0,NA(),SUM(Tbl_SU[[#This Row],[Financial Sustainability Tracking]:[Change Idea 4]])),NA())</f>
        <v>#N/A</v>
      </c>
      <c r="G125" s="17" cm="1">
        <f t="array" aca="1" ref="G125" ca="1">IFERROR(MEDIAN(IF(ISNUMBER(SU_YMain),SU_YMain)),0)</f>
        <v>0</v>
      </c>
    </row>
    <row r="126" spans="1:7" x14ac:dyDescent="0.25">
      <c r="A126" s="15"/>
      <c r="B126" s="18"/>
      <c r="C126" s="18"/>
      <c r="D126" s="18"/>
      <c r="E126" s="18"/>
      <c r="F126" s="17" t="e">
        <f>IFERROR(IF(COUNTA(Tbl_SU[[#This Row],[Financial Sustainability Tracking]:[Change Idea 4]])=0,NA(),SUM(Tbl_SU[[#This Row],[Financial Sustainability Tracking]:[Change Idea 4]])),NA())</f>
        <v>#N/A</v>
      </c>
      <c r="G126" s="17" cm="1">
        <f t="array" aca="1" ref="G126" ca="1">IFERROR(MEDIAN(IF(ISNUMBER(SU_YMain),SU_YMain)),0)</f>
        <v>0</v>
      </c>
    </row>
    <row r="127" spans="1:7" x14ac:dyDescent="0.25">
      <c r="A127" s="15"/>
      <c r="B127" s="18"/>
      <c r="C127" s="18"/>
      <c r="D127" s="18"/>
      <c r="E127" s="18"/>
      <c r="F127" s="17" t="e">
        <f>IFERROR(IF(COUNTA(Tbl_SU[[#This Row],[Financial Sustainability Tracking]:[Change Idea 4]])=0,NA(),SUM(Tbl_SU[[#This Row],[Financial Sustainability Tracking]:[Change Idea 4]])),NA())</f>
        <v>#N/A</v>
      </c>
      <c r="G127" s="17" cm="1">
        <f t="array" aca="1" ref="G127" ca="1">IFERROR(MEDIAN(IF(ISNUMBER(SU_YMain),SU_YMain)),0)</f>
        <v>0</v>
      </c>
    </row>
    <row r="128" spans="1:7" x14ac:dyDescent="0.25">
      <c r="A128" s="15"/>
      <c r="B128" s="18"/>
      <c r="C128" s="18"/>
      <c r="D128" s="18"/>
      <c r="E128" s="18"/>
      <c r="F128" s="17" t="e">
        <f>IFERROR(IF(COUNTA(Tbl_SU[[#This Row],[Financial Sustainability Tracking]:[Change Idea 4]])=0,NA(),SUM(Tbl_SU[[#This Row],[Financial Sustainability Tracking]:[Change Idea 4]])),NA())</f>
        <v>#N/A</v>
      </c>
      <c r="G128" s="17" cm="1">
        <f t="array" aca="1" ref="G128" ca="1">IFERROR(MEDIAN(IF(ISNUMBER(SU_YMain),SU_YMain)),0)</f>
        <v>0</v>
      </c>
    </row>
    <row r="129" spans="1:7" x14ac:dyDescent="0.25">
      <c r="A129" s="15"/>
      <c r="B129" s="18"/>
      <c r="C129" s="18"/>
      <c r="D129" s="18"/>
      <c r="E129" s="18"/>
      <c r="F129" s="17" t="e">
        <f>IFERROR(IF(COUNTA(Tbl_SU[[#This Row],[Financial Sustainability Tracking]:[Change Idea 4]])=0,NA(),SUM(Tbl_SU[[#This Row],[Financial Sustainability Tracking]:[Change Idea 4]])),NA())</f>
        <v>#N/A</v>
      </c>
      <c r="G129" s="17" cm="1">
        <f t="array" aca="1" ref="G129" ca="1">IFERROR(MEDIAN(IF(ISNUMBER(SU_YMain),SU_YMain)),0)</f>
        <v>0</v>
      </c>
    </row>
    <row r="130" spans="1:7" x14ac:dyDescent="0.25">
      <c r="A130" s="15"/>
      <c r="B130" s="18"/>
      <c r="C130" s="18"/>
      <c r="D130" s="18"/>
      <c r="E130" s="18"/>
      <c r="F130" s="17" t="e">
        <f>IFERROR(IF(COUNTA(Tbl_SU[[#This Row],[Financial Sustainability Tracking]:[Change Idea 4]])=0,NA(),SUM(Tbl_SU[[#This Row],[Financial Sustainability Tracking]:[Change Idea 4]])),NA())</f>
        <v>#N/A</v>
      </c>
      <c r="G130" s="17" cm="1">
        <f t="array" aca="1" ref="G130" ca="1">IFERROR(MEDIAN(IF(ISNUMBER(SU_YMain),SU_YMain)),0)</f>
        <v>0</v>
      </c>
    </row>
    <row r="131" spans="1:7" x14ac:dyDescent="0.25">
      <c r="A131" s="15"/>
      <c r="B131" s="18"/>
      <c r="C131" s="18"/>
      <c r="D131" s="18"/>
      <c r="E131" s="18"/>
      <c r="F131" s="17" t="e">
        <f>IFERROR(IF(COUNTA(Tbl_SU[[#This Row],[Financial Sustainability Tracking]:[Change Idea 4]])=0,NA(),SUM(Tbl_SU[[#This Row],[Financial Sustainability Tracking]:[Change Idea 4]])),NA())</f>
        <v>#N/A</v>
      </c>
      <c r="G131" s="17" cm="1">
        <f t="array" aca="1" ref="G131" ca="1">IFERROR(MEDIAN(IF(ISNUMBER(SU_YMain),SU_YMain)),0)</f>
        <v>0</v>
      </c>
    </row>
    <row r="132" spans="1:7" x14ac:dyDescent="0.25">
      <c r="A132" s="15"/>
      <c r="B132" s="18"/>
      <c r="C132" s="18"/>
      <c r="D132" s="18"/>
      <c r="E132" s="18"/>
      <c r="F132" s="17" t="e">
        <f>IFERROR(IF(COUNTA(Tbl_SU[[#This Row],[Financial Sustainability Tracking]:[Change Idea 4]])=0,NA(),SUM(Tbl_SU[[#This Row],[Financial Sustainability Tracking]:[Change Idea 4]])),NA())</f>
        <v>#N/A</v>
      </c>
      <c r="G132" s="17" cm="1">
        <f t="array" aca="1" ref="G132" ca="1">IFERROR(MEDIAN(IF(ISNUMBER(SU_YMain),SU_YMain)),0)</f>
        <v>0</v>
      </c>
    </row>
    <row r="133" spans="1:7" x14ac:dyDescent="0.25">
      <c r="A133" s="15"/>
      <c r="B133" s="18"/>
      <c r="C133" s="18"/>
      <c r="D133" s="18"/>
      <c r="E133" s="18"/>
      <c r="F133" s="17" t="e">
        <f>IFERROR(IF(COUNTA(Tbl_SU[[#This Row],[Financial Sustainability Tracking]:[Change Idea 4]])=0,NA(),SUM(Tbl_SU[[#This Row],[Financial Sustainability Tracking]:[Change Idea 4]])),NA())</f>
        <v>#N/A</v>
      </c>
      <c r="G133" s="17" cm="1">
        <f t="array" aca="1" ref="G133" ca="1">IFERROR(MEDIAN(IF(ISNUMBER(SU_YMain),SU_YMain)),0)</f>
        <v>0</v>
      </c>
    </row>
    <row r="134" spans="1:7" x14ac:dyDescent="0.25">
      <c r="A134" s="15"/>
      <c r="B134" s="18"/>
      <c r="C134" s="18"/>
      <c r="D134" s="18"/>
      <c r="E134" s="18"/>
      <c r="F134" s="17" t="e">
        <f>IFERROR(IF(COUNTA(Tbl_SU[[#This Row],[Financial Sustainability Tracking]:[Change Idea 4]])=0,NA(),SUM(Tbl_SU[[#This Row],[Financial Sustainability Tracking]:[Change Idea 4]])),NA())</f>
        <v>#N/A</v>
      </c>
      <c r="G134" s="17" cm="1">
        <f t="array" aca="1" ref="G134" ca="1">IFERROR(MEDIAN(IF(ISNUMBER(SU_YMain),SU_YMain)),0)</f>
        <v>0</v>
      </c>
    </row>
  </sheetData>
  <sheetProtection algorithmName="SHA-512" hashValue="4vJMWXFrtdVUGOWgHBTEfzCFwJFXQ0avyUNqJyVME3AcomaeJ4obrvbfG0Nriy+2vVACf4uAkYh4sNbTufw1AA==" saltValue="QOzkEG4tgJiPreW16/vhcQ==" spinCount="100000" sheet="1" objects="1" formatCells="0" formatColumns="0" formatRows="0" insertColumns="0" insertRows="0" deleteColumns="0" deleteRows="0" autoFilter="0"/>
  <mergeCells count="4">
    <mergeCell ref="J4:T4"/>
    <mergeCell ref="I3:T3"/>
    <mergeCell ref="I28:T33"/>
    <mergeCell ref="J5:O5"/>
  </mergeCells>
  <dataValidations count="1">
    <dataValidation type="list" allowBlank="1" showInputMessage="1" showErrorMessage="1" sqref="J5" xr:uid="{96EBDC33-82EC-47B1-B73A-D2E48959B19E}">
      <formula1>$B$3:$F$3</formula1>
    </dataValidation>
  </dataValidations>
  <pageMargins left="0.25" right="0.25" top="0.75" bottom="0.75" header="0.3" footer="0.3"/>
  <pageSetup scale="69" fitToHeight="0" orientation="landscape" r:id="rId1"/>
  <headerFooter>
    <oddHeader>&amp;L&amp;"Calibri,Regular"Team Fundamentals - Process Measures&amp;R&amp;G</oddHeader>
  </headerFooter>
  <rowBreaks count="1" manualBreakCount="1">
    <brk id="34" max="19" man="1"/>
  </rowBreaks>
  <drawing r:id="rId2"/>
  <legacyDrawing r:id="rId3"/>
  <legacyDrawingHF r:id="rId4"/>
  <tableParts count="1">
    <tablePart r:id="rId5"/>
  </tableParts>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FC557F0-BA29-4758-867F-63B141F8168E}">
  <sheetPr codeName="Sheet10">
    <tabColor rgb="FFABD14C"/>
    <pageSetUpPr fitToPage="1"/>
  </sheetPr>
  <dimension ref="A1:P115"/>
  <sheetViews>
    <sheetView showGridLines="0" zoomScaleNormal="100" zoomScaleSheetLayoutView="100" workbookViewId="0">
      <pane ySplit="1" topLeftCell="A2" activePane="bottomLeft" state="frozen"/>
      <selection activeCell="B1" sqref="B1"/>
      <selection pane="bottomLeft" activeCell="A8" sqref="A8"/>
    </sheetView>
  </sheetViews>
  <sheetFormatPr defaultRowHeight="15" x14ac:dyDescent="0.25"/>
  <cols>
    <col min="1" max="1" width="13.7109375" style="15" customWidth="1"/>
    <col min="2" max="2" width="13.7109375" style="16" customWidth="1"/>
    <col min="3" max="3" width="13.7109375" style="21" customWidth="1"/>
    <col min="4" max="4" width="2.7109375" style="18" customWidth="1"/>
    <col min="5" max="16" width="8.85546875" style="18" customWidth="1"/>
    <col min="17" max="16384" width="9.140625" style="18"/>
  </cols>
  <sheetData>
    <row r="1" spans="1:16" s="51" customFormat="1" ht="23.25" x14ac:dyDescent="0.35">
      <c r="A1" s="50" t="s">
        <v>54</v>
      </c>
    </row>
    <row r="2" spans="1:16" s="76" customFormat="1" x14ac:dyDescent="0.25">
      <c r="A2" s="11" t="s">
        <v>15</v>
      </c>
      <c r="B2" s="12" t="s">
        <v>63</v>
      </c>
      <c r="C2" s="12" t="s">
        <v>62</v>
      </c>
    </row>
    <row r="3" spans="1:16" s="6" customFormat="1" ht="30" x14ac:dyDescent="0.25">
      <c r="A3" s="107" t="s">
        <v>0</v>
      </c>
      <c r="B3" s="111" t="s">
        <v>58</v>
      </c>
      <c r="C3" s="110" t="s">
        <v>18</v>
      </c>
      <c r="E3" s="14" t="s">
        <v>19</v>
      </c>
      <c r="F3" s="129" t="s">
        <v>58</v>
      </c>
      <c r="G3" s="129"/>
      <c r="H3" s="129"/>
      <c r="I3" s="129"/>
      <c r="J3" s="129"/>
      <c r="K3" s="129"/>
      <c r="L3" s="129"/>
      <c r="M3" s="129"/>
      <c r="N3" s="129"/>
      <c r="O3" s="129"/>
      <c r="P3" s="129"/>
    </row>
    <row r="4" spans="1:16" x14ac:dyDescent="0.25">
      <c r="C4" s="17" t="e" cm="1">
        <f t="array" ref="C4">MEDIAN(IF(ISNUMBER(Tbl_B1[Balancing Measure 1]),Tbl_B1[Balancing Measure 1]))</f>
        <v>#NUM!</v>
      </c>
      <c r="F4" s="23" t="str">
        <f>"B1: "&amp;$F$3</f>
        <v>B1: Balancing Measure 1</v>
      </c>
    </row>
    <row r="5" spans="1:16" x14ac:dyDescent="0.25">
      <c r="C5" s="17" t="e" cm="1">
        <f t="array" ref="C5">MEDIAN(IF(ISNUMBER(Tbl_B1[Balancing Measure 1]),Tbl_B1[Balancing Measure 1]))</f>
        <v>#NUM!</v>
      </c>
    </row>
    <row r="6" spans="1:16" x14ac:dyDescent="0.25">
      <c r="C6" s="17" t="e" cm="1">
        <f t="array" ref="C6">MEDIAN(IF(ISNUMBER(Tbl_B1[Balancing Measure 1]),Tbl_B1[Balancing Measure 1]))</f>
        <v>#NUM!</v>
      </c>
    </row>
    <row r="7" spans="1:16" x14ac:dyDescent="0.25">
      <c r="C7" s="17" t="e" cm="1">
        <f t="array" ref="C7">MEDIAN(IF(ISNUMBER(Tbl_B1[Balancing Measure 1]),Tbl_B1[Balancing Measure 1]))</f>
        <v>#NUM!</v>
      </c>
    </row>
    <row r="8" spans="1:16" x14ac:dyDescent="0.25">
      <c r="C8" s="17" t="e" cm="1">
        <f t="array" ref="C8">MEDIAN(IF(ISNUMBER(Tbl_B1[Balancing Measure 1]),Tbl_B1[Balancing Measure 1]))</f>
        <v>#NUM!</v>
      </c>
    </row>
    <row r="9" spans="1:16" x14ac:dyDescent="0.25">
      <c r="C9" s="17" t="e" cm="1">
        <f t="array" ref="C9">MEDIAN(IF(ISNUMBER(Tbl_B1[Balancing Measure 1]),Tbl_B1[Balancing Measure 1]))</f>
        <v>#NUM!</v>
      </c>
    </row>
    <row r="10" spans="1:16" x14ac:dyDescent="0.25">
      <c r="C10" s="17" t="e" cm="1">
        <f t="array" ref="C10">MEDIAN(IF(ISNUMBER(Tbl_B1[Balancing Measure 1]),Tbl_B1[Balancing Measure 1]))</f>
        <v>#NUM!</v>
      </c>
    </row>
    <row r="11" spans="1:16" x14ac:dyDescent="0.25">
      <c r="C11" s="17" t="e" cm="1">
        <f t="array" ref="C11">MEDIAN(IF(ISNUMBER(Tbl_B1[Balancing Measure 1]),Tbl_B1[Balancing Measure 1]))</f>
        <v>#NUM!</v>
      </c>
    </row>
    <row r="12" spans="1:16" x14ac:dyDescent="0.25">
      <c r="C12" s="17" t="e" cm="1">
        <f t="array" ref="C12">MEDIAN(IF(ISNUMBER(Tbl_B1[Balancing Measure 1]),Tbl_B1[Balancing Measure 1]))</f>
        <v>#NUM!</v>
      </c>
    </row>
    <row r="13" spans="1:16" x14ac:dyDescent="0.25">
      <c r="C13" s="17" t="e" cm="1">
        <f t="array" ref="C13">MEDIAN(IF(ISNUMBER(Tbl_B1[Balancing Measure 1]),Tbl_B1[Balancing Measure 1]))</f>
        <v>#NUM!</v>
      </c>
    </row>
    <row r="14" spans="1:16" x14ac:dyDescent="0.25">
      <c r="C14" s="17" t="e" cm="1">
        <f t="array" ref="C14">MEDIAN(IF(ISNUMBER(Tbl_B1[Balancing Measure 1]),Tbl_B1[Balancing Measure 1]))</f>
        <v>#NUM!</v>
      </c>
    </row>
    <row r="15" spans="1:16" x14ac:dyDescent="0.25">
      <c r="C15" s="17" t="e" cm="1">
        <f t="array" ref="C15">MEDIAN(IF(ISNUMBER(Tbl_B1[Balancing Measure 1]),Tbl_B1[Balancing Measure 1]))</f>
        <v>#NUM!</v>
      </c>
    </row>
    <row r="16" spans="1:16" x14ac:dyDescent="0.25">
      <c r="C16" s="17" t="e" cm="1">
        <f t="array" ref="C16">MEDIAN(IF(ISNUMBER(Tbl_B1[Balancing Measure 1]),Tbl_B1[Balancing Measure 1]))</f>
        <v>#NUM!</v>
      </c>
    </row>
    <row r="17" spans="3:16" x14ac:dyDescent="0.25">
      <c r="C17" s="17" t="e" cm="1">
        <f t="array" ref="C17">MEDIAN(IF(ISNUMBER(Tbl_B1[Balancing Measure 1]),Tbl_B1[Balancing Measure 1]))</f>
        <v>#NUM!</v>
      </c>
    </row>
    <row r="18" spans="3:16" x14ac:dyDescent="0.25">
      <c r="C18" s="17" t="e" cm="1">
        <f t="array" ref="C18">MEDIAN(IF(ISNUMBER(Tbl_B1[Balancing Measure 1]),Tbl_B1[Balancing Measure 1]))</f>
        <v>#NUM!</v>
      </c>
    </row>
    <row r="19" spans="3:16" x14ac:dyDescent="0.25">
      <c r="C19" s="17" t="e" cm="1">
        <f t="array" ref="C19">MEDIAN(IF(ISNUMBER(Tbl_B1[Balancing Measure 1]),Tbl_B1[Balancing Measure 1]))</f>
        <v>#NUM!</v>
      </c>
    </row>
    <row r="20" spans="3:16" x14ac:dyDescent="0.25">
      <c r="C20" s="17" t="e" cm="1">
        <f t="array" ref="C20">MEDIAN(IF(ISNUMBER(Tbl_B1[Balancing Measure 1]),Tbl_B1[Balancing Measure 1]))</f>
        <v>#NUM!</v>
      </c>
    </row>
    <row r="21" spans="3:16" x14ac:dyDescent="0.25">
      <c r="C21" s="17" t="e" cm="1">
        <f t="array" ref="C21">MEDIAN(IF(ISNUMBER(Tbl_B1[Balancing Measure 1]),Tbl_B1[Balancing Measure 1]))</f>
        <v>#NUM!</v>
      </c>
    </row>
    <row r="22" spans="3:16" x14ac:dyDescent="0.25">
      <c r="C22" s="17" t="e" cm="1">
        <f t="array" ref="C22">MEDIAN(IF(ISNUMBER(Tbl_B1[Balancing Measure 1]),Tbl_B1[Balancing Measure 1]))</f>
        <v>#NUM!</v>
      </c>
    </row>
    <row r="23" spans="3:16" x14ac:dyDescent="0.25">
      <c r="C23" s="17" t="e" cm="1">
        <f t="array" ref="C23">MEDIAN(IF(ISNUMBER(Tbl_B1[Balancing Measure 1]),Tbl_B1[Balancing Measure 1]))</f>
        <v>#NUM!</v>
      </c>
    </row>
    <row r="24" spans="3:16" x14ac:dyDescent="0.25">
      <c r="C24" s="17" t="e" cm="1">
        <f t="array" ref="C24">MEDIAN(IF(ISNUMBER(Tbl_B1[Balancing Measure 1]),Tbl_B1[Balancing Measure 1]))</f>
        <v>#NUM!</v>
      </c>
    </row>
    <row r="25" spans="3:16" x14ac:dyDescent="0.25">
      <c r="C25" s="17" t="e" cm="1">
        <f t="array" ref="C25">MEDIAN(IF(ISNUMBER(Tbl_B1[Balancing Measure 1]),Tbl_B1[Balancing Measure 1]))</f>
        <v>#NUM!</v>
      </c>
      <c r="E25" s="19" t="s">
        <v>3</v>
      </c>
      <c r="F25" s="20"/>
      <c r="G25" s="20"/>
      <c r="H25" s="20"/>
      <c r="I25" s="20"/>
      <c r="J25" s="20"/>
      <c r="K25" s="20"/>
      <c r="L25" s="20"/>
      <c r="M25" s="20"/>
      <c r="N25" s="20"/>
      <c r="O25" s="20"/>
      <c r="P25" s="20"/>
    </row>
    <row r="26" spans="3:16" x14ac:dyDescent="0.25">
      <c r="C26" s="17" t="e" cm="1">
        <f t="array" ref="C26">MEDIAN(IF(ISNUMBER(Tbl_B1[Balancing Measure 1]),Tbl_B1[Balancing Measure 1]))</f>
        <v>#NUM!</v>
      </c>
      <c r="E26" s="131"/>
      <c r="F26" s="132"/>
      <c r="G26" s="132"/>
      <c r="H26" s="132"/>
      <c r="I26" s="132"/>
      <c r="J26" s="132"/>
      <c r="K26" s="132"/>
      <c r="L26" s="132"/>
      <c r="M26" s="132"/>
      <c r="N26" s="132"/>
      <c r="O26" s="132"/>
      <c r="P26" s="133"/>
    </row>
    <row r="27" spans="3:16" x14ac:dyDescent="0.25">
      <c r="C27" s="17" t="e" cm="1">
        <f t="array" ref="C27">MEDIAN(IF(ISNUMBER(Tbl_B1[Balancing Measure 1]),Tbl_B1[Balancing Measure 1]))</f>
        <v>#NUM!</v>
      </c>
      <c r="E27" s="134"/>
      <c r="F27" s="135"/>
      <c r="G27" s="135"/>
      <c r="H27" s="135"/>
      <c r="I27" s="135"/>
      <c r="J27" s="135"/>
      <c r="K27" s="135"/>
      <c r="L27" s="135"/>
      <c r="M27" s="135"/>
      <c r="N27" s="135"/>
      <c r="O27" s="135"/>
      <c r="P27" s="136"/>
    </row>
    <row r="28" spans="3:16" x14ac:dyDescent="0.25">
      <c r="C28" s="17" t="e" cm="1">
        <f t="array" ref="C28">MEDIAN(IF(ISNUMBER(Tbl_B1[Balancing Measure 1]),Tbl_B1[Balancing Measure 1]))</f>
        <v>#NUM!</v>
      </c>
      <c r="E28" s="134"/>
      <c r="F28" s="135"/>
      <c r="G28" s="135"/>
      <c r="H28" s="135"/>
      <c r="I28" s="135"/>
      <c r="J28" s="135"/>
      <c r="K28" s="135"/>
      <c r="L28" s="135"/>
      <c r="M28" s="135"/>
      <c r="N28" s="135"/>
      <c r="O28" s="135"/>
      <c r="P28" s="136"/>
    </row>
    <row r="29" spans="3:16" x14ac:dyDescent="0.25">
      <c r="C29" s="17" t="e" cm="1">
        <f t="array" ref="C29">MEDIAN(IF(ISNUMBER(Tbl_B1[Balancing Measure 1]),Tbl_B1[Balancing Measure 1]))</f>
        <v>#NUM!</v>
      </c>
      <c r="E29" s="134"/>
      <c r="F29" s="135"/>
      <c r="G29" s="135"/>
      <c r="H29" s="135"/>
      <c r="I29" s="135"/>
      <c r="J29" s="135"/>
      <c r="K29" s="135"/>
      <c r="L29" s="135"/>
      <c r="M29" s="135"/>
      <c r="N29" s="135"/>
      <c r="O29" s="135"/>
      <c r="P29" s="136"/>
    </row>
    <row r="30" spans="3:16" x14ac:dyDescent="0.25">
      <c r="C30" s="17" t="e" cm="1">
        <f t="array" ref="C30">MEDIAN(IF(ISNUMBER(Tbl_B1[Balancing Measure 1]),Tbl_B1[Balancing Measure 1]))</f>
        <v>#NUM!</v>
      </c>
      <c r="E30" s="134"/>
      <c r="F30" s="135"/>
      <c r="G30" s="135"/>
      <c r="H30" s="135"/>
      <c r="I30" s="135"/>
      <c r="J30" s="135"/>
      <c r="K30" s="135"/>
      <c r="L30" s="135"/>
      <c r="M30" s="135"/>
      <c r="N30" s="135"/>
      <c r="O30" s="135"/>
      <c r="P30" s="136"/>
    </row>
    <row r="31" spans="3:16" x14ac:dyDescent="0.25">
      <c r="C31" s="17" t="e" cm="1">
        <f t="array" ref="C31">MEDIAN(IF(ISNUMBER(Tbl_B1[Balancing Measure 1]),Tbl_B1[Balancing Measure 1]))</f>
        <v>#NUM!</v>
      </c>
      <c r="E31" s="137"/>
      <c r="F31" s="138"/>
      <c r="G31" s="138"/>
      <c r="H31" s="138"/>
      <c r="I31" s="138"/>
      <c r="J31" s="138"/>
      <c r="K31" s="138"/>
      <c r="L31" s="138"/>
      <c r="M31" s="138"/>
      <c r="N31" s="138"/>
      <c r="O31" s="138"/>
      <c r="P31" s="139"/>
    </row>
    <row r="32" spans="3:16" x14ac:dyDescent="0.25">
      <c r="C32" s="17" t="e" cm="1">
        <f t="array" ref="C32">MEDIAN(IF(ISNUMBER(Tbl_B1[Balancing Measure 1]),Tbl_B1[Balancing Measure 1]))</f>
        <v>#NUM!</v>
      </c>
    </row>
    <row r="33" spans="3:3" x14ac:dyDescent="0.25">
      <c r="C33" s="17" t="e" cm="1">
        <f t="array" ref="C33">MEDIAN(IF(ISNUMBER(Tbl_B1[Balancing Measure 1]),Tbl_B1[Balancing Measure 1]))</f>
        <v>#NUM!</v>
      </c>
    </row>
    <row r="34" spans="3:3" x14ac:dyDescent="0.25">
      <c r="C34" s="17" t="e" cm="1">
        <f t="array" ref="C34">MEDIAN(IF(ISNUMBER(Tbl_B1[Balancing Measure 1]),Tbl_B1[Balancing Measure 1]))</f>
        <v>#NUM!</v>
      </c>
    </row>
    <row r="35" spans="3:3" x14ac:dyDescent="0.25">
      <c r="C35" s="17" t="e" cm="1">
        <f t="array" ref="C35">MEDIAN(IF(ISNUMBER(Tbl_B1[Balancing Measure 1]),Tbl_B1[Balancing Measure 1]))</f>
        <v>#NUM!</v>
      </c>
    </row>
    <row r="36" spans="3:3" x14ac:dyDescent="0.25">
      <c r="C36" s="17" t="e" cm="1">
        <f t="array" ref="C36">MEDIAN(IF(ISNUMBER(Tbl_B1[Balancing Measure 1]),Tbl_B1[Balancing Measure 1]))</f>
        <v>#NUM!</v>
      </c>
    </row>
    <row r="37" spans="3:3" x14ac:dyDescent="0.25">
      <c r="C37" s="17" t="e" cm="1">
        <f t="array" ref="C37">MEDIAN(IF(ISNUMBER(Tbl_B1[Balancing Measure 1]),Tbl_B1[Balancing Measure 1]))</f>
        <v>#NUM!</v>
      </c>
    </row>
    <row r="38" spans="3:3" x14ac:dyDescent="0.25">
      <c r="C38" s="17" t="e" cm="1">
        <f t="array" ref="C38">MEDIAN(IF(ISNUMBER(Tbl_B1[Balancing Measure 1]),Tbl_B1[Balancing Measure 1]))</f>
        <v>#NUM!</v>
      </c>
    </row>
    <row r="39" spans="3:3" x14ac:dyDescent="0.25">
      <c r="C39" s="17" t="e" cm="1">
        <f t="array" ref="C39">MEDIAN(IF(ISNUMBER(Tbl_B1[Balancing Measure 1]),Tbl_B1[Balancing Measure 1]))</f>
        <v>#NUM!</v>
      </c>
    </row>
    <row r="40" spans="3:3" x14ac:dyDescent="0.25">
      <c r="C40" s="17" t="e" cm="1">
        <f t="array" ref="C40">MEDIAN(IF(ISNUMBER(Tbl_B1[Balancing Measure 1]),Tbl_B1[Balancing Measure 1]))</f>
        <v>#NUM!</v>
      </c>
    </row>
    <row r="41" spans="3:3" x14ac:dyDescent="0.25">
      <c r="C41" s="17" t="e" cm="1">
        <f t="array" ref="C41">MEDIAN(IF(ISNUMBER(Tbl_B1[Balancing Measure 1]),Tbl_B1[Balancing Measure 1]))</f>
        <v>#NUM!</v>
      </c>
    </row>
    <row r="42" spans="3:3" x14ac:dyDescent="0.25">
      <c r="C42" s="17" t="e" cm="1">
        <f t="array" ref="C42">MEDIAN(IF(ISNUMBER(Tbl_B1[Balancing Measure 1]),Tbl_B1[Balancing Measure 1]))</f>
        <v>#NUM!</v>
      </c>
    </row>
    <row r="43" spans="3:3" x14ac:dyDescent="0.25">
      <c r="C43" s="17" t="e" cm="1">
        <f t="array" ref="C43">MEDIAN(IF(ISNUMBER(Tbl_B1[Balancing Measure 1]),Tbl_B1[Balancing Measure 1]))</f>
        <v>#NUM!</v>
      </c>
    </row>
    <row r="44" spans="3:3" x14ac:dyDescent="0.25">
      <c r="C44" s="17" t="e" cm="1">
        <f t="array" ref="C44">MEDIAN(IF(ISNUMBER(Tbl_B1[Balancing Measure 1]),Tbl_B1[Balancing Measure 1]))</f>
        <v>#NUM!</v>
      </c>
    </row>
    <row r="45" spans="3:3" x14ac:dyDescent="0.25">
      <c r="C45" s="17" t="e" cm="1">
        <f t="array" ref="C45">MEDIAN(IF(ISNUMBER(Tbl_B1[Balancing Measure 1]),Tbl_B1[Balancing Measure 1]))</f>
        <v>#NUM!</v>
      </c>
    </row>
    <row r="46" spans="3:3" x14ac:dyDescent="0.25">
      <c r="C46" s="17" t="e" cm="1">
        <f t="array" ref="C46">MEDIAN(IF(ISNUMBER(Tbl_B1[Balancing Measure 1]),Tbl_B1[Balancing Measure 1]))</f>
        <v>#NUM!</v>
      </c>
    </row>
    <row r="47" spans="3:3" x14ac:dyDescent="0.25">
      <c r="C47" s="17" t="e" cm="1">
        <f t="array" ref="C47">MEDIAN(IF(ISNUMBER(Tbl_B1[Balancing Measure 1]),Tbl_B1[Balancing Measure 1]))</f>
        <v>#NUM!</v>
      </c>
    </row>
    <row r="48" spans="3:3" x14ac:dyDescent="0.25">
      <c r="C48" s="17" t="e" cm="1">
        <f t="array" ref="C48">MEDIAN(IF(ISNUMBER(Tbl_B1[Balancing Measure 1]),Tbl_B1[Balancing Measure 1]))</f>
        <v>#NUM!</v>
      </c>
    </row>
    <row r="49" spans="3:3" x14ac:dyDescent="0.25">
      <c r="C49" s="17" t="e" cm="1">
        <f t="array" ref="C49">MEDIAN(IF(ISNUMBER(Tbl_B1[Balancing Measure 1]),Tbl_B1[Balancing Measure 1]))</f>
        <v>#NUM!</v>
      </c>
    </row>
    <row r="50" spans="3:3" x14ac:dyDescent="0.25">
      <c r="C50" s="17" t="e" cm="1">
        <f t="array" ref="C50">MEDIAN(IF(ISNUMBER(Tbl_B1[Balancing Measure 1]),Tbl_B1[Balancing Measure 1]))</f>
        <v>#NUM!</v>
      </c>
    </row>
    <row r="51" spans="3:3" x14ac:dyDescent="0.25">
      <c r="C51" s="17" t="e" cm="1">
        <f t="array" ref="C51">MEDIAN(IF(ISNUMBER(Tbl_B1[Balancing Measure 1]),Tbl_B1[Balancing Measure 1]))</f>
        <v>#NUM!</v>
      </c>
    </row>
    <row r="52" spans="3:3" x14ac:dyDescent="0.25">
      <c r="C52" s="17" t="e" cm="1">
        <f t="array" ref="C52">MEDIAN(IF(ISNUMBER(Tbl_B1[Balancing Measure 1]),Tbl_B1[Balancing Measure 1]))</f>
        <v>#NUM!</v>
      </c>
    </row>
    <row r="53" spans="3:3" x14ac:dyDescent="0.25">
      <c r="C53" s="17" t="e" cm="1">
        <f t="array" ref="C53">MEDIAN(IF(ISNUMBER(Tbl_B1[Balancing Measure 1]),Tbl_B1[Balancing Measure 1]))</f>
        <v>#NUM!</v>
      </c>
    </row>
    <row r="54" spans="3:3" x14ac:dyDescent="0.25">
      <c r="C54" s="17" t="e" cm="1">
        <f t="array" ref="C54">MEDIAN(IF(ISNUMBER(Tbl_B1[Balancing Measure 1]),Tbl_B1[Balancing Measure 1]))</f>
        <v>#NUM!</v>
      </c>
    </row>
    <row r="55" spans="3:3" x14ac:dyDescent="0.25">
      <c r="C55" s="17" t="e" cm="1">
        <f t="array" ref="C55">MEDIAN(IF(ISNUMBER(Tbl_B1[Balancing Measure 1]),Tbl_B1[Balancing Measure 1]))</f>
        <v>#NUM!</v>
      </c>
    </row>
    <row r="56" spans="3:3" x14ac:dyDescent="0.25">
      <c r="C56" s="17" t="e" cm="1">
        <f t="array" ref="C56">MEDIAN(IF(ISNUMBER(Tbl_B1[Balancing Measure 1]),Tbl_B1[Balancing Measure 1]))</f>
        <v>#NUM!</v>
      </c>
    </row>
    <row r="57" spans="3:3" x14ac:dyDescent="0.25">
      <c r="C57" s="17" t="e" cm="1">
        <f t="array" ref="C57">MEDIAN(IF(ISNUMBER(Tbl_B1[Balancing Measure 1]),Tbl_B1[Balancing Measure 1]))</f>
        <v>#NUM!</v>
      </c>
    </row>
    <row r="58" spans="3:3" x14ac:dyDescent="0.25">
      <c r="C58" s="17" t="e" cm="1">
        <f t="array" ref="C58">MEDIAN(IF(ISNUMBER(Tbl_B1[Balancing Measure 1]),Tbl_B1[Balancing Measure 1]))</f>
        <v>#NUM!</v>
      </c>
    </row>
    <row r="59" spans="3:3" x14ac:dyDescent="0.25">
      <c r="C59" s="17" t="e" cm="1">
        <f t="array" ref="C59">MEDIAN(IF(ISNUMBER(Tbl_B1[Balancing Measure 1]),Tbl_B1[Balancing Measure 1]))</f>
        <v>#NUM!</v>
      </c>
    </row>
    <row r="60" spans="3:3" x14ac:dyDescent="0.25">
      <c r="C60" s="17" t="e" cm="1">
        <f t="array" ref="C60">MEDIAN(IF(ISNUMBER(Tbl_B1[Balancing Measure 1]),Tbl_B1[Balancing Measure 1]))</f>
        <v>#NUM!</v>
      </c>
    </row>
    <row r="61" spans="3:3" x14ac:dyDescent="0.25">
      <c r="C61" s="17" t="e" cm="1">
        <f t="array" ref="C61">MEDIAN(IF(ISNUMBER(Tbl_B1[Balancing Measure 1]),Tbl_B1[Balancing Measure 1]))</f>
        <v>#NUM!</v>
      </c>
    </row>
    <row r="62" spans="3:3" x14ac:dyDescent="0.25">
      <c r="C62" s="17" t="e" cm="1">
        <f t="array" ref="C62">MEDIAN(IF(ISNUMBER(Tbl_B1[Balancing Measure 1]),Tbl_B1[Balancing Measure 1]))</f>
        <v>#NUM!</v>
      </c>
    </row>
    <row r="63" spans="3:3" x14ac:dyDescent="0.25">
      <c r="C63" s="17" t="e" cm="1">
        <f t="array" ref="C63">MEDIAN(IF(ISNUMBER(Tbl_B1[Balancing Measure 1]),Tbl_B1[Balancing Measure 1]))</f>
        <v>#NUM!</v>
      </c>
    </row>
    <row r="64" spans="3:3" x14ac:dyDescent="0.25">
      <c r="C64" s="17" t="e" cm="1">
        <f t="array" ref="C64">MEDIAN(IF(ISNUMBER(Tbl_B1[Balancing Measure 1]),Tbl_B1[Balancing Measure 1]))</f>
        <v>#NUM!</v>
      </c>
    </row>
    <row r="65" spans="3:3" x14ac:dyDescent="0.25">
      <c r="C65" s="17" t="e" cm="1">
        <f t="array" ref="C65">MEDIAN(IF(ISNUMBER(Tbl_B1[Balancing Measure 1]),Tbl_B1[Balancing Measure 1]))</f>
        <v>#NUM!</v>
      </c>
    </row>
    <row r="66" spans="3:3" x14ac:dyDescent="0.25">
      <c r="C66" s="17" t="e" cm="1">
        <f t="array" ref="C66">MEDIAN(IF(ISNUMBER(Tbl_B1[Balancing Measure 1]),Tbl_B1[Balancing Measure 1]))</f>
        <v>#NUM!</v>
      </c>
    </row>
    <row r="67" spans="3:3" x14ac:dyDescent="0.25">
      <c r="C67" s="17" t="e" cm="1">
        <f t="array" ref="C67">MEDIAN(IF(ISNUMBER(Tbl_B1[Balancing Measure 1]),Tbl_B1[Balancing Measure 1]))</f>
        <v>#NUM!</v>
      </c>
    </row>
    <row r="68" spans="3:3" x14ac:dyDescent="0.25">
      <c r="C68" s="17" t="e" cm="1">
        <f t="array" ref="C68">MEDIAN(IF(ISNUMBER(Tbl_B1[Balancing Measure 1]),Tbl_B1[Balancing Measure 1]))</f>
        <v>#NUM!</v>
      </c>
    </row>
    <row r="69" spans="3:3" x14ac:dyDescent="0.25">
      <c r="C69" s="17" t="e" cm="1">
        <f t="array" ref="C69">MEDIAN(IF(ISNUMBER(Tbl_B1[Balancing Measure 1]),Tbl_B1[Balancing Measure 1]))</f>
        <v>#NUM!</v>
      </c>
    </row>
    <row r="70" spans="3:3" x14ac:dyDescent="0.25">
      <c r="C70" s="17" t="e" cm="1">
        <f t="array" ref="C70">MEDIAN(IF(ISNUMBER(Tbl_B1[Balancing Measure 1]),Tbl_B1[Balancing Measure 1]))</f>
        <v>#NUM!</v>
      </c>
    </row>
    <row r="71" spans="3:3" x14ac:dyDescent="0.25">
      <c r="C71" s="17" t="e" cm="1">
        <f t="array" ref="C71">MEDIAN(IF(ISNUMBER(Tbl_B1[Balancing Measure 1]),Tbl_B1[Balancing Measure 1]))</f>
        <v>#NUM!</v>
      </c>
    </row>
    <row r="72" spans="3:3" x14ac:dyDescent="0.25">
      <c r="C72" s="17" t="e" cm="1">
        <f t="array" ref="C72">MEDIAN(IF(ISNUMBER(Tbl_B1[Balancing Measure 1]),Tbl_B1[Balancing Measure 1]))</f>
        <v>#NUM!</v>
      </c>
    </row>
    <row r="73" spans="3:3" x14ac:dyDescent="0.25">
      <c r="C73" s="17" t="e" cm="1">
        <f t="array" ref="C73">MEDIAN(IF(ISNUMBER(Tbl_B1[Balancing Measure 1]),Tbl_B1[Balancing Measure 1]))</f>
        <v>#NUM!</v>
      </c>
    </row>
    <row r="74" spans="3:3" x14ac:dyDescent="0.25">
      <c r="C74" s="17" t="e" cm="1">
        <f t="array" ref="C74">MEDIAN(IF(ISNUMBER(Tbl_B1[Balancing Measure 1]),Tbl_B1[Balancing Measure 1]))</f>
        <v>#NUM!</v>
      </c>
    </row>
    <row r="75" spans="3:3" x14ac:dyDescent="0.25">
      <c r="C75" s="17" t="e" cm="1">
        <f t="array" ref="C75">MEDIAN(IF(ISNUMBER(Tbl_B1[Balancing Measure 1]),Tbl_B1[Balancing Measure 1]))</f>
        <v>#NUM!</v>
      </c>
    </row>
    <row r="76" spans="3:3" x14ac:dyDescent="0.25">
      <c r="C76" s="17" t="e" cm="1">
        <f t="array" ref="C76">MEDIAN(IF(ISNUMBER(Tbl_B1[Balancing Measure 1]),Tbl_B1[Balancing Measure 1]))</f>
        <v>#NUM!</v>
      </c>
    </row>
    <row r="77" spans="3:3" x14ac:dyDescent="0.25">
      <c r="C77" s="17" t="e" cm="1">
        <f t="array" ref="C77">MEDIAN(IF(ISNUMBER(Tbl_B1[Balancing Measure 1]),Tbl_B1[Balancing Measure 1]))</f>
        <v>#NUM!</v>
      </c>
    </row>
    <row r="78" spans="3:3" x14ac:dyDescent="0.25">
      <c r="C78" s="17" t="e" cm="1">
        <f t="array" ref="C78">MEDIAN(IF(ISNUMBER(Tbl_B1[Balancing Measure 1]),Tbl_B1[Balancing Measure 1]))</f>
        <v>#NUM!</v>
      </c>
    </row>
    <row r="79" spans="3:3" x14ac:dyDescent="0.25">
      <c r="C79" s="17" t="e" cm="1">
        <f t="array" ref="C79">MEDIAN(IF(ISNUMBER(Tbl_B1[Balancing Measure 1]),Tbl_B1[Balancing Measure 1]))</f>
        <v>#NUM!</v>
      </c>
    </row>
    <row r="80" spans="3:3" x14ac:dyDescent="0.25">
      <c r="C80" s="17" t="e" cm="1">
        <f t="array" ref="C80">MEDIAN(IF(ISNUMBER(Tbl_B1[Balancing Measure 1]),Tbl_B1[Balancing Measure 1]))</f>
        <v>#NUM!</v>
      </c>
    </row>
    <row r="81" spans="3:3" x14ac:dyDescent="0.25">
      <c r="C81" s="17" t="e" cm="1">
        <f t="array" ref="C81">MEDIAN(IF(ISNUMBER(Tbl_B1[Balancing Measure 1]),Tbl_B1[Balancing Measure 1]))</f>
        <v>#NUM!</v>
      </c>
    </row>
    <row r="82" spans="3:3" x14ac:dyDescent="0.25">
      <c r="C82" s="17" t="e" cm="1">
        <f t="array" ref="C82">MEDIAN(IF(ISNUMBER(Tbl_B1[Balancing Measure 1]),Tbl_B1[Balancing Measure 1]))</f>
        <v>#NUM!</v>
      </c>
    </row>
    <row r="83" spans="3:3" x14ac:dyDescent="0.25">
      <c r="C83" s="17" t="e" cm="1">
        <f t="array" ref="C83">MEDIAN(IF(ISNUMBER(Tbl_B1[Balancing Measure 1]),Tbl_B1[Balancing Measure 1]))</f>
        <v>#NUM!</v>
      </c>
    </row>
    <row r="84" spans="3:3" x14ac:dyDescent="0.25">
      <c r="C84" s="17" t="e" cm="1">
        <f t="array" ref="C84">MEDIAN(IF(ISNUMBER(Tbl_B1[Balancing Measure 1]),Tbl_B1[Balancing Measure 1]))</f>
        <v>#NUM!</v>
      </c>
    </row>
    <row r="85" spans="3:3" x14ac:dyDescent="0.25">
      <c r="C85" s="17" t="e" cm="1">
        <f t="array" ref="C85">MEDIAN(IF(ISNUMBER(Tbl_B1[Balancing Measure 1]),Tbl_B1[Balancing Measure 1]))</f>
        <v>#NUM!</v>
      </c>
    </row>
    <row r="86" spans="3:3" x14ac:dyDescent="0.25">
      <c r="C86" s="17" t="e" cm="1">
        <f t="array" ref="C86">MEDIAN(IF(ISNUMBER(Tbl_B1[Balancing Measure 1]),Tbl_B1[Balancing Measure 1]))</f>
        <v>#NUM!</v>
      </c>
    </row>
    <row r="87" spans="3:3" x14ac:dyDescent="0.25">
      <c r="C87" s="17" t="e" cm="1">
        <f t="array" ref="C87">MEDIAN(IF(ISNUMBER(Tbl_B1[Balancing Measure 1]),Tbl_B1[Balancing Measure 1]))</f>
        <v>#NUM!</v>
      </c>
    </row>
    <row r="88" spans="3:3" x14ac:dyDescent="0.25">
      <c r="C88" s="17" t="e" cm="1">
        <f t="array" ref="C88">MEDIAN(IF(ISNUMBER(Tbl_B1[Balancing Measure 1]),Tbl_B1[Balancing Measure 1]))</f>
        <v>#NUM!</v>
      </c>
    </row>
    <row r="89" spans="3:3" x14ac:dyDescent="0.25">
      <c r="C89" s="17" t="e" cm="1">
        <f t="array" ref="C89">MEDIAN(IF(ISNUMBER(Tbl_B1[Balancing Measure 1]),Tbl_B1[Balancing Measure 1]))</f>
        <v>#NUM!</v>
      </c>
    </row>
    <row r="90" spans="3:3" x14ac:dyDescent="0.25">
      <c r="C90" s="17" t="e" cm="1">
        <f t="array" ref="C90">MEDIAN(IF(ISNUMBER(Tbl_B1[Balancing Measure 1]),Tbl_B1[Balancing Measure 1]))</f>
        <v>#NUM!</v>
      </c>
    </row>
    <row r="91" spans="3:3" x14ac:dyDescent="0.25">
      <c r="C91" s="17" t="e" cm="1">
        <f t="array" ref="C91">MEDIAN(IF(ISNUMBER(Tbl_B1[Balancing Measure 1]),Tbl_B1[Balancing Measure 1]))</f>
        <v>#NUM!</v>
      </c>
    </row>
    <row r="92" spans="3:3" x14ac:dyDescent="0.25">
      <c r="C92" s="17" t="e" cm="1">
        <f t="array" ref="C92">MEDIAN(IF(ISNUMBER(Tbl_B1[Balancing Measure 1]),Tbl_B1[Balancing Measure 1]))</f>
        <v>#NUM!</v>
      </c>
    </row>
    <row r="93" spans="3:3" x14ac:dyDescent="0.25">
      <c r="C93" s="17" t="e" cm="1">
        <f t="array" ref="C93">MEDIAN(IF(ISNUMBER(Tbl_B1[Balancing Measure 1]),Tbl_B1[Balancing Measure 1]))</f>
        <v>#NUM!</v>
      </c>
    </row>
    <row r="94" spans="3:3" x14ac:dyDescent="0.25">
      <c r="C94" s="17" t="e" cm="1">
        <f t="array" ref="C94">MEDIAN(IF(ISNUMBER(Tbl_B1[Balancing Measure 1]),Tbl_B1[Balancing Measure 1]))</f>
        <v>#NUM!</v>
      </c>
    </row>
    <row r="95" spans="3:3" x14ac:dyDescent="0.25">
      <c r="C95" s="17" t="e" cm="1">
        <f t="array" ref="C95">MEDIAN(IF(ISNUMBER(Tbl_B1[Balancing Measure 1]),Tbl_B1[Balancing Measure 1]))</f>
        <v>#NUM!</v>
      </c>
    </row>
    <row r="96" spans="3:3" x14ac:dyDescent="0.25">
      <c r="C96" s="17" t="e" cm="1">
        <f t="array" ref="C96">MEDIAN(IF(ISNUMBER(Tbl_B1[Balancing Measure 1]),Tbl_B1[Balancing Measure 1]))</f>
        <v>#NUM!</v>
      </c>
    </row>
    <row r="97" spans="3:3" x14ac:dyDescent="0.25">
      <c r="C97" s="17" t="e" cm="1">
        <f t="array" ref="C97">MEDIAN(IF(ISNUMBER(Tbl_B1[Balancing Measure 1]),Tbl_B1[Balancing Measure 1]))</f>
        <v>#NUM!</v>
      </c>
    </row>
    <row r="98" spans="3:3" x14ac:dyDescent="0.25">
      <c r="C98" s="17" t="e" cm="1">
        <f t="array" ref="C98">MEDIAN(IF(ISNUMBER(Tbl_B1[Balancing Measure 1]),Tbl_B1[Balancing Measure 1]))</f>
        <v>#NUM!</v>
      </c>
    </row>
    <row r="99" spans="3:3" x14ac:dyDescent="0.25">
      <c r="C99" s="17" t="e" cm="1">
        <f t="array" ref="C99">MEDIAN(IF(ISNUMBER(Tbl_B1[Balancing Measure 1]),Tbl_B1[Balancing Measure 1]))</f>
        <v>#NUM!</v>
      </c>
    </row>
    <row r="100" spans="3:3" x14ac:dyDescent="0.25">
      <c r="C100" s="17" t="e" cm="1">
        <f t="array" ref="C100">MEDIAN(IF(ISNUMBER(Tbl_B1[Balancing Measure 1]),Tbl_B1[Balancing Measure 1]))</f>
        <v>#NUM!</v>
      </c>
    </row>
    <row r="101" spans="3:3" x14ac:dyDescent="0.25">
      <c r="C101" s="17" t="e" cm="1">
        <f t="array" ref="C101">MEDIAN(IF(ISNUMBER(Tbl_B1[Balancing Measure 1]),Tbl_B1[Balancing Measure 1]))</f>
        <v>#NUM!</v>
      </c>
    </row>
    <row r="102" spans="3:3" x14ac:dyDescent="0.25">
      <c r="C102" s="17" t="e" cm="1">
        <f t="array" ref="C102">MEDIAN(IF(ISNUMBER(Tbl_B1[Balancing Measure 1]),Tbl_B1[Balancing Measure 1]))</f>
        <v>#NUM!</v>
      </c>
    </row>
    <row r="103" spans="3:3" x14ac:dyDescent="0.25">
      <c r="C103" s="17" t="e" cm="1">
        <f t="array" ref="C103">MEDIAN(IF(ISNUMBER(Tbl_B1[Balancing Measure 1]),Tbl_B1[Balancing Measure 1]))</f>
        <v>#NUM!</v>
      </c>
    </row>
    <row r="104" spans="3:3" x14ac:dyDescent="0.25">
      <c r="C104" s="17" t="e" cm="1">
        <f t="array" ref="C104">MEDIAN(IF(ISNUMBER(Tbl_B1[Balancing Measure 1]),Tbl_B1[Balancing Measure 1]))</f>
        <v>#NUM!</v>
      </c>
    </row>
    <row r="105" spans="3:3" x14ac:dyDescent="0.25">
      <c r="C105" s="17" t="e" cm="1">
        <f t="array" ref="C105">MEDIAN(IF(ISNUMBER(Tbl_B1[Balancing Measure 1]),Tbl_B1[Balancing Measure 1]))</f>
        <v>#NUM!</v>
      </c>
    </row>
    <row r="106" spans="3:3" x14ac:dyDescent="0.25">
      <c r="C106" s="17" t="e" cm="1">
        <f t="array" ref="C106">MEDIAN(IF(ISNUMBER(Tbl_B1[Balancing Measure 1]),Tbl_B1[Balancing Measure 1]))</f>
        <v>#NUM!</v>
      </c>
    </row>
    <row r="107" spans="3:3" x14ac:dyDescent="0.25">
      <c r="C107" s="17" t="e" cm="1">
        <f t="array" ref="C107">MEDIAN(IF(ISNUMBER(Tbl_B1[Balancing Measure 1]),Tbl_B1[Balancing Measure 1]))</f>
        <v>#NUM!</v>
      </c>
    </row>
    <row r="108" spans="3:3" x14ac:dyDescent="0.25">
      <c r="C108" s="17" t="e" cm="1">
        <f t="array" ref="C108">MEDIAN(IF(ISNUMBER(Tbl_B1[Balancing Measure 1]),Tbl_B1[Balancing Measure 1]))</f>
        <v>#NUM!</v>
      </c>
    </row>
    <row r="109" spans="3:3" x14ac:dyDescent="0.25">
      <c r="C109" s="17" t="e" cm="1">
        <f t="array" ref="C109">MEDIAN(IF(ISNUMBER(Tbl_B1[Balancing Measure 1]),Tbl_B1[Balancing Measure 1]))</f>
        <v>#NUM!</v>
      </c>
    </row>
    <row r="110" spans="3:3" x14ac:dyDescent="0.25">
      <c r="C110" s="17" t="e" cm="1">
        <f t="array" ref="C110">MEDIAN(IF(ISNUMBER(Tbl_B1[Balancing Measure 1]),Tbl_B1[Balancing Measure 1]))</f>
        <v>#NUM!</v>
      </c>
    </row>
    <row r="111" spans="3:3" x14ac:dyDescent="0.25">
      <c r="C111" s="17" t="e" cm="1">
        <f t="array" ref="C111">MEDIAN(IF(ISNUMBER(Tbl_B1[Balancing Measure 1]),Tbl_B1[Balancing Measure 1]))</f>
        <v>#NUM!</v>
      </c>
    </row>
    <row r="112" spans="3:3" x14ac:dyDescent="0.25">
      <c r="C112" s="17" t="e" cm="1">
        <f t="array" ref="C112">MEDIAN(IF(ISNUMBER(Tbl_B1[Balancing Measure 1]),Tbl_B1[Balancing Measure 1]))</f>
        <v>#NUM!</v>
      </c>
    </row>
    <row r="113" spans="3:3" x14ac:dyDescent="0.25">
      <c r="C113" s="17" t="e" cm="1">
        <f t="array" ref="C113">MEDIAN(IF(ISNUMBER(Tbl_B1[Balancing Measure 1]),Tbl_B1[Balancing Measure 1]))</f>
        <v>#NUM!</v>
      </c>
    </row>
    <row r="114" spans="3:3" x14ac:dyDescent="0.25">
      <c r="C114" s="17" t="e" cm="1">
        <f t="array" ref="C114">MEDIAN(IF(ISNUMBER(Tbl_B1[Balancing Measure 1]),Tbl_B1[Balancing Measure 1]))</f>
        <v>#NUM!</v>
      </c>
    </row>
    <row r="115" spans="3:3" x14ac:dyDescent="0.25">
      <c r="C115" s="17" t="e" cm="1">
        <f t="array" ref="C115">MEDIAN(IF(ISNUMBER(Tbl_B1[Balancing Measure 1]),Tbl_B1[Balancing Measure 1]))</f>
        <v>#NUM!</v>
      </c>
    </row>
  </sheetData>
  <sheetProtection algorithmName="SHA-512" hashValue="TqHdgDkMYQctafJezkSIBVOp8M/Lsq15FGlN0OtROFCzM6eOHpJFseiyBDXwTa0qj22+V93wmckVjEqCXZbeEA==" saltValue="YiOd35xRACNO5shf5oV0Lg==" spinCount="100000" sheet="1" objects="1" formatCells="0" formatColumns="0" formatRows="0" insertColumns="0" insertRows="0" deleteColumns="0" deleteRows="0" autoFilter="0"/>
  <mergeCells count="2">
    <mergeCell ref="F3:P3"/>
    <mergeCell ref="E26:P31"/>
  </mergeCells>
  <pageMargins left="0.25" right="0.25" top="0.75" bottom="0.75" header="0.3" footer="0.3"/>
  <pageSetup scale="91" fitToHeight="0" orientation="landscape" r:id="rId1"/>
  <headerFooter>
    <oddHeader>&amp;L&amp;"Calibri,Regular"B1: Balancing Measure&amp;R&amp;G</oddHeader>
  </headerFooter>
  <drawing r:id="rId2"/>
  <legacyDrawing r:id="rId3"/>
  <legacyDrawingHF r:id="rId4"/>
  <tableParts count="1">
    <tablePart r:id="rId5"/>
  </tableParts>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45B9668-A969-492A-8771-185FAD8B1DA3}">
  <sheetPr codeName="Sheet11">
    <tabColor rgb="FFABD14C"/>
    <pageSetUpPr fitToPage="1"/>
  </sheetPr>
  <dimension ref="A1:P115"/>
  <sheetViews>
    <sheetView showGridLines="0" zoomScaleNormal="100" zoomScaleSheetLayoutView="100" workbookViewId="0">
      <pane ySplit="1" topLeftCell="A2" activePane="bottomLeft" state="frozen"/>
      <selection activeCell="B1" sqref="B1"/>
      <selection pane="bottomLeft" activeCell="R6" sqref="R6"/>
    </sheetView>
  </sheetViews>
  <sheetFormatPr defaultRowHeight="15" x14ac:dyDescent="0.25"/>
  <cols>
    <col min="1" max="1" width="13.7109375" style="15" customWidth="1"/>
    <col min="2" max="2" width="13.7109375" style="16" customWidth="1"/>
    <col min="3" max="3" width="13.7109375" style="21" customWidth="1"/>
    <col min="4" max="4" width="2.7109375" style="18" customWidth="1"/>
    <col min="5" max="16" width="8.85546875" style="18" customWidth="1"/>
    <col min="17" max="16384" width="9.140625" style="18"/>
  </cols>
  <sheetData>
    <row r="1" spans="1:16" s="49" customFormat="1" ht="23.25" x14ac:dyDescent="0.35">
      <c r="A1" s="48" t="s">
        <v>55</v>
      </c>
    </row>
    <row r="2" spans="1:16" s="76" customFormat="1" x14ac:dyDescent="0.25">
      <c r="A2" s="11" t="s">
        <v>15</v>
      </c>
      <c r="B2" s="12" t="s">
        <v>63</v>
      </c>
      <c r="C2" s="12" t="s">
        <v>62</v>
      </c>
    </row>
    <row r="3" spans="1:16" s="6" customFormat="1" ht="30" x14ac:dyDescent="0.25">
      <c r="A3" s="107" t="s">
        <v>0</v>
      </c>
      <c r="B3" s="111" t="s">
        <v>57</v>
      </c>
      <c r="C3" s="110" t="s">
        <v>18</v>
      </c>
      <c r="E3" s="14" t="s">
        <v>19</v>
      </c>
      <c r="F3" s="129" t="s">
        <v>57</v>
      </c>
      <c r="G3" s="129"/>
      <c r="H3" s="129"/>
      <c r="I3" s="129"/>
      <c r="J3" s="129"/>
      <c r="K3" s="129"/>
      <c r="L3" s="129"/>
      <c r="M3" s="129"/>
      <c r="N3" s="129"/>
      <c r="O3" s="129"/>
      <c r="P3" s="129"/>
    </row>
    <row r="4" spans="1:16" x14ac:dyDescent="0.25">
      <c r="C4" s="17" t="e" cm="1">
        <f t="array" ref="C4">MEDIAN(IF(ISNUMBER(Tbl_B2[Balancing Measure 2]),Tbl_B2[Balancing Measure 2]))</f>
        <v>#NUM!</v>
      </c>
      <c r="F4" s="23" t="str">
        <f>"B2: "&amp;$F$3</f>
        <v>B2: Balancing Measure 2</v>
      </c>
    </row>
    <row r="5" spans="1:16" x14ac:dyDescent="0.25">
      <c r="C5" s="17" t="e" cm="1">
        <f t="array" ref="C5">MEDIAN(IF(ISNUMBER(Tbl_B2[Balancing Measure 2]),Tbl_B2[Balancing Measure 2]))</f>
        <v>#NUM!</v>
      </c>
    </row>
    <row r="6" spans="1:16" x14ac:dyDescent="0.25">
      <c r="C6" s="17" t="e" cm="1">
        <f t="array" ref="C6">MEDIAN(IF(ISNUMBER(Tbl_B2[Balancing Measure 2]),Tbl_B2[Balancing Measure 2]))</f>
        <v>#NUM!</v>
      </c>
    </row>
    <row r="7" spans="1:16" x14ac:dyDescent="0.25">
      <c r="C7" s="17" t="e" cm="1">
        <f t="array" ref="C7">MEDIAN(IF(ISNUMBER(Tbl_B2[Balancing Measure 2]),Tbl_B2[Balancing Measure 2]))</f>
        <v>#NUM!</v>
      </c>
    </row>
    <row r="8" spans="1:16" x14ac:dyDescent="0.25">
      <c r="C8" s="17" t="e" cm="1">
        <f t="array" ref="C8">MEDIAN(IF(ISNUMBER(Tbl_B2[Balancing Measure 2]),Tbl_B2[Balancing Measure 2]))</f>
        <v>#NUM!</v>
      </c>
    </row>
    <row r="9" spans="1:16" x14ac:dyDescent="0.25">
      <c r="C9" s="17" t="e" cm="1">
        <f t="array" ref="C9">MEDIAN(IF(ISNUMBER(Tbl_B2[Balancing Measure 2]),Tbl_B2[Balancing Measure 2]))</f>
        <v>#NUM!</v>
      </c>
    </row>
    <row r="10" spans="1:16" x14ac:dyDescent="0.25">
      <c r="C10" s="17" t="e" cm="1">
        <f t="array" ref="C10">MEDIAN(IF(ISNUMBER(Tbl_B2[Balancing Measure 2]),Tbl_B2[Balancing Measure 2]))</f>
        <v>#NUM!</v>
      </c>
    </row>
    <row r="11" spans="1:16" x14ac:dyDescent="0.25">
      <c r="C11" s="17" t="e" cm="1">
        <f t="array" ref="C11">MEDIAN(IF(ISNUMBER(Tbl_B2[Balancing Measure 2]),Tbl_B2[Balancing Measure 2]))</f>
        <v>#NUM!</v>
      </c>
    </row>
    <row r="12" spans="1:16" x14ac:dyDescent="0.25">
      <c r="C12" s="17" t="e" cm="1">
        <f t="array" ref="C12">MEDIAN(IF(ISNUMBER(Tbl_B2[Balancing Measure 2]),Tbl_B2[Balancing Measure 2]))</f>
        <v>#NUM!</v>
      </c>
    </row>
    <row r="13" spans="1:16" x14ac:dyDescent="0.25">
      <c r="C13" s="17" t="e" cm="1">
        <f t="array" ref="C13">MEDIAN(IF(ISNUMBER(Tbl_B2[Balancing Measure 2]),Tbl_B2[Balancing Measure 2]))</f>
        <v>#NUM!</v>
      </c>
    </row>
    <row r="14" spans="1:16" x14ac:dyDescent="0.25">
      <c r="C14" s="17" t="e" cm="1">
        <f t="array" ref="C14">MEDIAN(IF(ISNUMBER(Tbl_B2[Balancing Measure 2]),Tbl_B2[Balancing Measure 2]))</f>
        <v>#NUM!</v>
      </c>
    </row>
    <row r="15" spans="1:16" x14ac:dyDescent="0.25">
      <c r="C15" s="17" t="e" cm="1">
        <f t="array" ref="C15">MEDIAN(IF(ISNUMBER(Tbl_B2[Balancing Measure 2]),Tbl_B2[Balancing Measure 2]))</f>
        <v>#NUM!</v>
      </c>
    </row>
    <row r="16" spans="1:16" x14ac:dyDescent="0.25">
      <c r="C16" s="17" t="e" cm="1">
        <f t="array" ref="C16">MEDIAN(IF(ISNUMBER(Tbl_B2[Balancing Measure 2]),Tbl_B2[Balancing Measure 2]))</f>
        <v>#NUM!</v>
      </c>
    </row>
    <row r="17" spans="3:16" x14ac:dyDescent="0.25">
      <c r="C17" s="17" t="e" cm="1">
        <f t="array" ref="C17">MEDIAN(IF(ISNUMBER(Tbl_B2[Balancing Measure 2]),Tbl_B2[Balancing Measure 2]))</f>
        <v>#NUM!</v>
      </c>
    </row>
    <row r="18" spans="3:16" x14ac:dyDescent="0.25">
      <c r="C18" s="17" t="e" cm="1">
        <f t="array" ref="C18">MEDIAN(IF(ISNUMBER(Tbl_B2[Balancing Measure 2]),Tbl_B2[Balancing Measure 2]))</f>
        <v>#NUM!</v>
      </c>
    </row>
    <row r="19" spans="3:16" x14ac:dyDescent="0.25">
      <c r="C19" s="17" t="e" cm="1">
        <f t="array" ref="C19">MEDIAN(IF(ISNUMBER(Tbl_B2[Balancing Measure 2]),Tbl_B2[Balancing Measure 2]))</f>
        <v>#NUM!</v>
      </c>
    </row>
    <row r="20" spans="3:16" x14ac:dyDescent="0.25">
      <c r="C20" s="17" t="e" cm="1">
        <f t="array" ref="C20">MEDIAN(IF(ISNUMBER(Tbl_B2[Balancing Measure 2]),Tbl_B2[Balancing Measure 2]))</f>
        <v>#NUM!</v>
      </c>
    </row>
    <row r="21" spans="3:16" x14ac:dyDescent="0.25">
      <c r="C21" s="17" t="e" cm="1">
        <f t="array" ref="C21">MEDIAN(IF(ISNUMBER(Tbl_B2[Balancing Measure 2]),Tbl_B2[Balancing Measure 2]))</f>
        <v>#NUM!</v>
      </c>
    </row>
    <row r="22" spans="3:16" x14ac:dyDescent="0.25">
      <c r="C22" s="17" t="e" cm="1">
        <f t="array" ref="C22">MEDIAN(IF(ISNUMBER(Tbl_B2[Balancing Measure 2]),Tbl_B2[Balancing Measure 2]))</f>
        <v>#NUM!</v>
      </c>
    </row>
    <row r="23" spans="3:16" x14ac:dyDescent="0.25">
      <c r="C23" s="17" t="e" cm="1">
        <f t="array" ref="C23">MEDIAN(IF(ISNUMBER(Tbl_B2[Balancing Measure 2]),Tbl_B2[Balancing Measure 2]))</f>
        <v>#NUM!</v>
      </c>
    </row>
    <row r="24" spans="3:16" x14ac:dyDescent="0.25">
      <c r="C24" s="17" t="e" cm="1">
        <f t="array" ref="C24">MEDIAN(IF(ISNUMBER(Tbl_B2[Balancing Measure 2]),Tbl_B2[Balancing Measure 2]))</f>
        <v>#NUM!</v>
      </c>
    </row>
    <row r="25" spans="3:16" x14ac:dyDescent="0.25">
      <c r="C25" s="17" t="e" cm="1">
        <f t="array" ref="C25">MEDIAN(IF(ISNUMBER(Tbl_B2[Balancing Measure 2]),Tbl_B2[Balancing Measure 2]))</f>
        <v>#NUM!</v>
      </c>
      <c r="E25" s="19" t="s">
        <v>3</v>
      </c>
      <c r="F25" s="20"/>
      <c r="G25" s="20"/>
      <c r="H25" s="20"/>
      <c r="I25" s="20"/>
      <c r="J25" s="20"/>
      <c r="K25" s="20"/>
      <c r="L25" s="20"/>
      <c r="M25" s="20"/>
      <c r="N25" s="20"/>
      <c r="O25" s="20"/>
      <c r="P25" s="20"/>
    </row>
    <row r="26" spans="3:16" x14ac:dyDescent="0.25">
      <c r="C26" s="17" t="e" cm="1">
        <f t="array" ref="C26">MEDIAN(IF(ISNUMBER(Tbl_B2[Balancing Measure 2]),Tbl_B2[Balancing Measure 2]))</f>
        <v>#NUM!</v>
      </c>
      <c r="E26" s="149"/>
      <c r="F26" s="150"/>
      <c r="G26" s="150"/>
      <c r="H26" s="150"/>
      <c r="I26" s="150"/>
      <c r="J26" s="150"/>
      <c r="K26" s="150"/>
      <c r="L26" s="150"/>
      <c r="M26" s="150"/>
      <c r="N26" s="150"/>
      <c r="O26" s="150"/>
      <c r="P26" s="151"/>
    </row>
    <row r="27" spans="3:16" x14ac:dyDescent="0.25">
      <c r="C27" s="17" t="e" cm="1">
        <f t="array" ref="C27">MEDIAN(IF(ISNUMBER(Tbl_B2[Balancing Measure 2]),Tbl_B2[Balancing Measure 2]))</f>
        <v>#NUM!</v>
      </c>
      <c r="E27" s="152"/>
      <c r="F27" s="153"/>
      <c r="G27" s="153"/>
      <c r="H27" s="153"/>
      <c r="I27" s="153"/>
      <c r="J27" s="153"/>
      <c r="K27" s="153"/>
      <c r="L27" s="153"/>
      <c r="M27" s="153"/>
      <c r="N27" s="153"/>
      <c r="O27" s="153"/>
      <c r="P27" s="154"/>
    </row>
    <row r="28" spans="3:16" x14ac:dyDescent="0.25">
      <c r="C28" s="17" t="e" cm="1">
        <f t="array" ref="C28">MEDIAN(IF(ISNUMBER(Tbl_B2[Balancing Measure 2]),Tbl_B2[Balancing Measure 2]))</f>
        <v>#NUM!</v>
      </c>
      <c r="E28" s="152"/>
      <c r="F28" s="153"/>
      <c r="G28" s="153"/>
      <c r="H28" s="153"/>
      <c r="I28" s="153"/>
      <c r="J28" s="153"/>
      <c r="K28" s="153"/>
      <c r="L28" s="153"/>
      <c r="M28" s="153"/>
      <c r="N28" s="153"/>
      <c r="O28" s="153"/>
      <c r="P28" s="154"/>
    </row>
    <row r="29" spans="3:16" x14ac:dyDescent="0.25">
      <c r="C29" s="17" t="e" cm="1">
        <f t="array" ref="C29">MEDIAN(IF(ISNUMBER(Tbl_B2[Balancing Measure 2]),Tbl_B2[Balancing Measure 2]))</f>
        <v>#NUM!</v>
      </c>
      <c r="E29" s="152"/>
      <c r="F29" s="153"/>
      <c r="G29" s="153"/>
      <c r="H29" s="153"/>
      <c r="I29" s="153"/>
      <c r="J29" s="153"/>
      <c r="K29" s="153"/>
      <c r="L29" s="153"/>
      <c r="M29" s="153"/>
      <c r="N29" s="153"/>
      <c r="O29" s="153"/>
      <c r="P29" s="154"/>
    </row>
    <row r="30" spans="3:16" x14ac:dyDescent="0.25">
      <c r="C30" s="17" t="e" cm="1">
        <f t="array" ref="C30">MEDIAN(IF(ISNUMBER(Tbl_B2[Balancing Measure 2]),Tbl_B2[Balancing Measure 2]))</f>
        <v>#NUM!</v>
      </c>
      <c r="E30" s="152"/>
      <c r="F30" s="153"/>
      <c r="G30" s="153"/>
      <c r="H30" s="153"/>
      <c r="I30" s="153"/>
      <c r="J30" s="153"/>
      <c r="K30" s="153"/>
      <c r="L30" s="153"/>
      <c r="M30" s="153"/>
      <c r="N30" s="153"/>
      <c r="O30" s="153"/>
      <c r="P30" s="154"/>
    </row>
    <row r="31" spans="3:16" x14ac:dyDescent="0.25">
      <c r="C31" s="17" t="e" cm="1">
        <f t="array" ref="C31">MEDIAN(IF(ISNUMBER(Tbl_B2[Balancing Measure 2]),Tbl_B2[Balancing Measure 2]))</f>
        <v>#NUM!</v>
      </c>
      <c r="E31" s="155"/>
      <c r="F31" s="156"/>
      <c r="G31" s="156"/>
      <c r="H31" s="156"/>
      <c r="I31" s="156"/>
      <c r="J31" s="156"/>
      <c r="K31" s="156"/>
      <c r="L31" s="156"/>
      <c r="M31" s="156"/>
      <c r="N31" s="156"/>
      <c r="O31" s="156"/>
      <c r="P31" s="157"/>
    </row>
    <row r="32" spans="3:16" x14ac:dyDescent="0.25">
      <c r="C32" s="17" t="e" cm="1">
        <f t="array" ref="C32">MEDIAN(IF(ISNUMBER(Tbl_B2[Balancing Measure 2]),Tbl_B2[Balancing Measure 2]))</f>
        <v>#NUM!</v>
      </c>
    </row>
    <row r="33" spans="3:3" x14ac:dyDescent="0.25">
      <c r="C33" s="17" t="e" cm="1">
        <f t="array" ref="C33">MEDIAN(IF(ISNUMBER(Tbl_B2[Balancing Measure 2]),Tbl_B2[Balancing Measure 2]))</f>
        <v>#NUM!</v>
      </c>
    </row>
    <row r="34" spans="3:3" x14ac:dyDescent="0.25">
      <c r="C34" s="17" t="e" cm="1">
        <f t="array" ref="C34">MEDIAN(IF(ISNUMBER(Tbl_B2[Balancing Measure 2]),Tbl_B2[Balancing Measure 2]))</f>
        <v>#NUM!</v>
      </c>
    </row>
    <row r="35" spans="3:3" x14ac:dyDescent="0.25">
      <c r="C35" s="17" t="e" cm="1">
        <f t="array" ref="C35">MEDIAN(IF(ISNUMBER(Tbl_B2[Balancing Measure 2]),Tbl_B2[Balancing Measure 2]))</f>
        <v>#NUM!</v>
      </c>
    </row>
    <row r="36" spans="3:3" x14ac:dyDescent="0.25">
      <c r="C36" s="17" t="e" cm="1">
        <f t="array" ref="C36">MEDIAN(IF(ISNUMBER(Tbl_B2[Balancing Measure 2]),Tbl_B2[Balancing Measure 2]))</f>
        <v>#NUM!</v>
      </c>
    </row>
    <row r="37" spans="3:3" x14ac:dyDescent="0.25">
      <c r="C37" s="17" t="e" cm="1">
        <f t="array" ref="C37">MEDIAN(IF(ISNUMBER(Tbl_B2[Balancing Measure 2]),Tbl_B2[Balancing Measure 2]))</f>
        <v>#NUM!</v>
      </c>
    </row>
    <row r="38" spans="3:3" x14ac:dyDescent="0.25">
      <c r="C38" s="17" t="e" cm="1">
        <f t="array" ref="C38">MEDIAN(IF(ISNUMBER(Tbl_B2[Balancing Measure 2]),Tbl_B2[Balancing Measure 2]))</f>
        <v>#NUM!</v>
      </c>
    </row>
    <row r="39" spans="3:3" x14ac:dyDescent="0.25">
      <c r="C39" s="17" t="e" cm="1">
        <f t="array" ref="C39">MEDIAN(IF(ISNUMBER(Tbl_B2[Balancing Measure 2]),Tbl_B2[Balancing Measure 2]))</f>
        <v>#NUM!</v>
      </c>
    </row>
    <row r="40" spans="3:3" x14ac:dyDescent="0.25">
      <c r="C40" s="17" t="e" cm="1">
        <f t="array" ref="C40">MEDIAN(IF(ISNUMBER(Tbl_B2[Balancing Measure 2]),Tbl_B2[Balancing Measure 2]))</f>
        <v>#NUM!</v>
      </c>
    </row>
    <row r="41" spans="3:3" x14ac:dyDescent="0.25">
      <c r="C41" s="17" t="e" cm="1">
        <f t="array" ref="C41">MEDIAN(IF(ISNUMBER(Tbl_B2[Balancing Measure 2]),Tbl_B2[Balancing Measure 2]))</f>
        <v>#NUM!</v>
      </c>
    </row>
    <row r="42" spans="3:3" x14ac:dyDescent="0.25">
      <c r="C42" s="17" t="e" cm="1">
        <f t="array" ref="C42">MEDIAN(IF(ISNUMBER(Tbl_B2[Balancing Measure 2]),Tbl_B2[Balancing Measure 2]))</f>
        <v>#NUM!</v>
      </c>
    </row>
    <row r="43" spans="3:3" x14ac:dyDescent="0.25">
      <c r="C43" s="17" t="e" cm="1">
        <f t="array" ref="C43">MEDIAN(IF(ISNUMBER(Tbl_B2[Balancing Measure 2]),Tbl_B2[Balancing Measure 2]))</f>
        <v>#NUM!</v>
      </c>
    </row>
    <row r="44" spans="3:3" x14ac:dyDescent="0.25">
      <c r="C44" s="17" t="e" cm="1">
        <f t="array" ref="C44">MEDIAN(IF(ISNUMBER(Tbl_B2[Balancing Measure 2]),Tbl_B2[Balancing Measure 2]))</f>
        <v>#NUM!</v>
      </c>
    </row>
    <row r="45" spans="3:3" x14ac:dyDescent="0.25">
      <c r="C45" s="17" t="e" cm="1">
        <f t="array" ref="C45">MEDIAN(IF(ISNUMBER(Tbl_B2[Balancing Measure 2]),Tbl_B2[Balancing Measure 2]))</f>
        <v>#NUM!</v>
      </c>
    </row>
    <row r="46" spans="3:3" x14ac:dyDescent="0.25">
      <c r="C46" s="17" t="e" cm="1">
        <f t="array" ref="C46">MEDIAN(IF(ISNUMBER(Tbl_B2[Balancing Measure 2]),Tbl_B2[Balancing Measure 2]))</f>
        <v>#NUM!</v>
      </c>
    </row>
    <row r="47" spans="3:3" x14ac:dyDescent="0.25">
      <c r="C47" s="17" t="e" cm="1">
        <f t="array" ref="C47">MEDIAN(IF(ISNUMBER(Tbl_B2[Balancing Measure 2]),Tbl_B2[Balancing Measure 2]))</f>
        <v>#NUM!</v>
      </c>
    </row>
    <row r="48" spans="3:3" x14ac:dyDescent="0.25">
      <c r="C48" s="17" t="e" cm="1">
        <f t="array" ref="C48">MEDIAN(IF(ISNUMBER(Tbl_B2[Balancing Measure 2]),Tbl_B2[Balancing Measure 2]))</f>
        <v>#NUM!</v>
      </c>
    </row>
    <row r="49" spans="3:3" x14ac:dyDescent="0.25">
      <c r="C49" s="17" t="e" cm="1">
        <f t="array" ref="C49">MEDIAN(IF(ISNUMBER(Tbl_B2[Balancing Measure 2]),Tbl_B2[Balancing Measure 2]))</f>
        <v>#NUM!</v>
      </c>
    </row>
    <row r="50" spans="3:3" x14ac:dyDescent="0.25">
      <c r="C50" s="17" t="e" cm="1">
        <f t="array" ref="C50">MEDIAN(IF(ISNUMBER(Tbl_B2[Balancing Measure 2]),Tbl_B2[Balancing Measure 2]))</f>
        <v>#NUM!</v>
      </c>
    </row>
    <row r="51" spans="3:3" x14ac:dyDescent="0.25">
      <c r="C51" s="17" t="e" cm="1">
        <f t="array" ref="C51">MEDIAN(IF(ISNUMBER(Tbl_B2[Balancing Measure 2]),Tbl_B2[Balancing Measure 2]))</f>
        <v>#NUM!</v>
      </c>
    </row>
    <row r="52" spans="3:3" x14ac:dyDescent="0.25">
      <c r="C52" s="17" t="e" cm="1">
        <f t="array" ref="C52">MEDIAN(IF(ISNUMBER(Tbl_B2[Balancing Measure 2]),Tbl_B2[Balancing Measure 2]))</f>
        <v>#NUM!</v>
      </c>
    </row>
    <row r="53" spans="3:3" x14ac:dyDescent="0.25">
      <c r="C53" s="17" t="e" cm="1">
        <f t="array" ref="C53">MEDIAN(IF(ISNUMBER(Tbl_B2[Balancing Measure 2]),Tbl_B2[Balancing Measure 2]))</f>
        <v>#NUM!</v>
      </c>
    </row>
    <row r="54" spans="3:3" x14ac:dyDescent="0.25">
      <c r="C54" s="17" t="e" cm="1">
        <f t="array" ref="C54">MEDIAN(IF(ISNUMBER(Tbl_B2[Balancing Measure 2]),Tbl_B2[Balancing Measure 2]))</f>
        <v>#NUM!</v>
      </c>
    </row>
    <row r="55" spans="3:3" x14ac:dyDescent="0.25">
      <c r="C55" s="17" t="e" cm="1">
        <f t="array" ref="C55">MEDIAN(IF(ISNUMBER(Tbl_B2[Balancing Measure 2]),Tbl_B2[Balancing Measure 2]))</f>
        <v>#NUM!</v>
      </c>
    </row>
    <row r="56" spans="3:3" x14ac:dyDescent="0.25">
      <c r="C56" s="17" t="e" cm="1">
        <f t="array" ref="C56">MEDIAN(IF(ISNUMBER(Tbl_B2[Balancing Measure 2]),Tbl_B2[Balancing Measure 2]))</f>
        <v>#NUM!</v>
      </c>
    </row>
    <row r="57" spans="3:3" x14ac:dyDescent="0.25">
      <c r="C57" s="17" t="e" cm="1">
        <f t="array" ref="C57">MEDIAN(IF(ISNUMBER(Tbl_B2[Balancing Measure 2]),Tbl_B2[Balancing Measure 2]))</f>
        <v>#NUM!</v>
      </c>
    </row>
    <row r="58" spans="3:3" x14ac:dyDescent="0.25">
      <c r="C58" s="17" t="e" cm="1">
        <f t="array" ref="C58">MEDIAN(IF(ISNUMBER(Tbl_B2[Balancing Measure 2]),Tbl_B2[Balancing Measure 2]))</f>
        <v>#NUM!</v>
      </c>
    </row>
    <row r="59" spans="3:3" x14ac:dyDescent="0.25">
      <c r="C59" s="17" t="e" cm="1">
        <f t="array" ref="C59">MEDIAN(IF(ISNUMBER(Tbl_B2[Balancing Measure 2]),Tbl_B2[Balancing Measure 2]))</f>
        <v>#NUM!</v>
      </c>
    </row>
    <row r="60" spans="3:3" x14ac:dyDescent="0.25">
      <c r="C60" s="17" t="e" cm="1">
        <f t="array" ref="C60">MEDIAN(IF(ISNUMBER(Tbl_B2[Balancing Measure 2]),Tbl_B2[Balancing Measure 2]))</f>
        <v>#NUM!</v>
      </c>
    </row>
    <row r="61" spans="3:3" x14ac:dyDescent="0.25">
      <c r="C61" s="17" t="e" cm="1">
        <f t="array" ref="C61">MEDIAN(IF(ISNUMBER(Tbl_B2[Balancing Measure 2]),Tbl_B2[Balancing Measure 2]))</f>
        <v>#NUM!</v>
      </c>
    </row>
    <row r="62" spans="3:3" x14ac:dyDescent="0.25">
      <c r="C62" s="17" t="e" cm="1">
        <f t="array" ref="C62">MEDIAN(IF(ISNUMBER(Tbl_B2[Balancing Measure 2]),Tbl_B2[Balancing Measure 2]))</f>
        <v>#NUM!</v>
      </c>
    </row>
    <row r="63" spans="3:3" x14ac:dyDescent="0.25">
      <c r="C63" s="17" t="e" cm="1">
        <f t="array" ref="C63">MEDIAN(IF(ISNUMBER(Tbl_B2[Balancing Measure 2]),Tbl_B2[Balancing Measure 2]))</f>
        <v>#NUM!</v>
      </c>
    </row>
    <row r="64" spans="3:3" x14ac:dyDescent="0.25">
      <c r="C64" s="17" t="e" cm="1">
        <f t="array" ref="C64">MEDIAN(IF(ISNUMBER(Tbl_B2[Balancing Measure 2]),Tbl_B2[Balancing Measure 2]))</f>
        <v>#NUM!</v>
      </c>
    </row>
    <row r="65" spans="3:3" x14ac:dyDescent="0.25">
      <c r="C65" s="17" t="e" cm="1">
        <f t="array" ref="C65">MEDIAN(IF(ISNUMBER(Tbl_B2[Balancing Measure 2]),Tbl_B2[Balancing Measure 2]))</f>
        <v>#NUM!</v>
      </c>
    </row>
    <row r="66" spans="3:3" x14ac:dyDescent="0.25">
      <c r="C66" s="17" t="e" cm="1">
        <f t="array" ref="C66">MEDIAN(IF(ISNUMBER(Tbl_B2[Balancing Measure 2]),Tbl_B2[Balancing Measure 2]))</f>
        <v>#NUM!</v>
      </c>
    </row>
    <row r="67" spans="3:3" x14ac:dyDescent="0.25">
      <c r="C67" s="17" t="e" cm="1">
        <f t="array" ref="C67">MEDIAN(IF(ISNUMBER(Tbl_B2[Balancing Measure 2]),Tbl_B2[Balancing Measure 2]))</f>
        <v>#NUM!</v>
      </c>
    </row>
    <row r="68" spans="3:3" x14ac:dyDescent="0.25">
      <c r="C68" s="17" t="e" cm="1">
        <f t="array" ref="C68">MEDIAN(IF(ISNUMBER(Tbl_B2[Balancing Measure 2]),Tbl_B2[Balancing Measure 2]))</f>
        <v>#NUM!</v>
      </c>
    </row>
    <row r="69" spans="3:3" x14ac:dyDescent="0.25">
      <c r="C69" s="17" t="e" cm="1">
        <f t="array" ref="C69">MEDIAN(IF(ISNUMBER(Tbl_B2[Balancing Measure 2]),Tbl_B2[Balancing Measure 2]))</f>
        <v>#NUM!</v>
      </c>
    </row>
    <row r="70" spans="3:3" x14ac:dyDescent="0.25">
      <c r="C70" s="17" t="e" cm="1">
        <f t="array" ref="C70">MEDIAN(IF(ISNUMBER(Tbl_B2[Balancing Measure 2]),Tbl_B2[Balancing Measure 2]))</f>
        <v>#NUM!</v>
      </c>
    </row>
    <row r="71" spans="3:3" x14ac:dyDescent="0.25">
      <c r="C71" s="17" t="e" cm="1">
        <f t="array" ref="C71">MEDIAN(IF(ISNUMBER(Tbl_B2[Balancing Measure 2]),Tbl_B2[Balancing Measure 2]))</f>
        <v>#NUM!</v>
      </c>
    </row>
    <row r="72" spans="3:3" x14ac:dyDescent="0.25">
      <c r="C72" s="17" t="e" cm="1">
        <f t="array" ref="C72">MEDIAN(IF(ISNUMBER(Tbl_B2[Balancing Measure 2]),Tbl_B2[Balancing Measure 2]))</f>
        <v>#NUM!</v>
      </c>
    </row>
    <row r="73" spans="3:3" x14ac:dyDescent="0.25">
      <c r="C73" s="17" t="e" cm="1">
        <f t="array" ref="C73">MEDIAN(IF(ISNUMBER(Tbl_B2[Balancing Measure 2]),Tbl_B2[Balancing Measure 2]))</f>
        <v>#NUM!</v>
      </c>
    </row>
    <row r="74" spans="3:3" x14ac:dyDescent="0.25">
      <c r="C74" s="17" t="e" cm="1">
        <f t="array" ref="C74">MEDIAN(IF(ISNUMBER(Tbl_B2[Balancing Measure 2]),Tbl_B2[Balancing Measure 2]))</f>
        <v>#NUM!</v>
      </c>
    </row>
    <row r="75" spans="3:3" x14ac:dyDescent="0.25">
      <c r="C75" s="17" t="e" cm="1">
        <f t="array" ref="C75">MEDIAN(IF(ISNUMBER(Tbl_B2[Balancing Measure 2]),Tbl_B2[Balancing Measure 2]))</f>
        <v>#NUM!</v>
      </c>
    </row>
    <row r="76" spans="3:3" x14ac:dyDescent="0.25">
      <c r="C76" s="17" t="e" cm="1">
        <f t="array" ref="C76">MEDIAN(IF(ISNUMBER(Tbl_B2[Balancing Measure 2]),Tbl_B2[Balancing Measure 2]))</f>
        <v>#NUM!</v>
      </c>
    </row>
    <row r="77" spans="3:3" x14ac:dyDescent="0.25">
      <c r="C77" s="17" t="e" cm="1">
        <f t="array" ref="C77">MEDIAN(IF(ISNUMBER(Tbl_B2[Balancing Measure 2]),Tbl_B2[Balancing Measure 2]))</f>
        <v>#NUM!</v>
      </c>
    </row>
    <row r="78" spans="3:3" x14ac:dyDescent="0.25">
      <c r="C78" s="17" t="e" cm="1">
        <f t="array" ref="C78">MEDIAN(IF(ISNUMBER(Tbl_B2[Balancing Measure 2]),Tbl_B2[Balancing Measure 2]))</f>
        <v>#NUM!</v>
      </c>
    </row>
    <row r="79" spans="3:3" x14ac:dyDescent="0.25">
      <c r="C79" s="17" t="e" cm="1">
        <f t="array" ref="C79">MEDIAN(IF(ISNUMBER(Tbl_B2[Balancing Measure 2]),Tbl_B2[Balancing Measure 2]))</f>
        <v>#NUM!</v>
      </c>
    </row>
    <row r="80" spans="3:3" x14ac:dyDescent="0.25">
      <c r="C80" s="17" t="e" cm="1">
        <f t="array" ref="C80">MEDIAN(IF(ISNUMBER(Tbl_B2[Balancing Measure 2]),Tbl_B2[Balancing Measure 2]))</f>
        <v>#NUM!</v>
      </c>
    </row>
    <row r="81" spans="3:3" x14ac:dyDescent="0.25">
      <c r="C81" s="17" t="e" cm="1">
        <f t="array" ref="C81">MEDIAN(IF(ISNUMBER(Tbl_B2[Balancing Measure 2]),Tbl_B2[Balancing Measure 2]))</f>
        <v>#NUM!</v>
      </c>
    </row>
    <row r="82" spans="3:3" x14ac:dyDescent="0.25">
      <c r="C82" s="17" t="e" cm="1">
        <f t="array" ref="C82">MEDIAN(IF(ISNUMBER(Tbl_B2[Balancing Measure 2]),Tbl_B2[Balancing Measure 2]))</f>
        <v>#NUM!</v>
      </c>
    </row>
    <row r="83" spans="3:3" x14ac:dyDescent="0.25">
      <c r="C83" s="17" t="e" cm="1">
        <f t="array" ref="C83">MEDIAN(IF(ISNUMBER(Tbl_B2[Balancing Measure 2]),Tbl_B2[Balancing Measure 2]))</f>
        <v>#NUM!</v>
      </c>
    </row>
    <row r="84" spans="3:3" x14ac:dyDescent="0.25">
      <c r="C84" s="17" t="e" cm="1">
        <f t="array" ref="C84">MEDIAN(IF(ISNUMBER(Tbl_B2[Balancing Measure 2]),Tbl_B2[Balancing Measure 2]))</f>
        <v>#NUM!</v>
      </c>
    </row>
    <row r="85" spans="3:3" x14ac:dyDescent="0.25">
      <c r="C85" s="17" t="e" cm="1">
        <f t="array" ref="C85">MEDIAN(IF(ISNUMBER(Tbl_B2[Balancing Measure 2]),Tbl_B2[Balancing Measure 2]))</f>
        <v>#NUM!</v>
      </c>
    </row>
    <row r="86" spans="3:3" x14ac:dyDescent="0.25">
      <c r="C86" s="17" t="e" cm="1">
        <f t="array" ref="C86">MEDIAN(IF(ISNUMBER(Tbl_B2[Balancing Measure 2]),Tbl_B2[Balancing Measure 2]))</f>
        <v>#NUM!</v>
      </c>
    </row>
    <row r="87" spans="3:3" x14ac:dyDescent="0.25">
      <c r="C87" s="17" t="e" cm="1">
        <f t="array" ref="C87">MEDIAN(IF(ISNUMBER(Tbl_B2[Balancing Measure 2]),Tbl_B2[Balancing Measure 2]))</f>
        <v>#NUM!</v>
      </c>
    </row>
    <row r="88" spans="3:3" x14ac:dyDescent="0.25">
      <c r="C88" s="17" t="e" cm="1">
        <f t="array" ref="C88">MEDIAN(IF(ISNUMBER(Tbl_B2[Balancing Measure 2]),Tbl_B2[Balancing Measure 2]))</f>
        <v>#NUM!</v>
      </c>
    </row>
    <row r="89" spans="3:3" x14ac:dyDescent="0.25">
      <c r="C89" s="17" t="e" cm="1">
        <f t="array" ref="C89">MEDIAN(IF(ISNUMBER(Tbl_B2[Balancing Measure 2]),Tbl_B2[Balancing Measure 2]))</f>
        <v>#NUM!</v>
      </c>
    </row>
    <row r="90" spans="3:3" x14ac:dyDescent="0.25">
      <c r="C90" s="17" t="e" cm="1">
        <f t="array" ref="C90">MEDIAN(IF(ISNUMBER(Tbl_B2[Balancing Measure 2]),Tbl_B2[Balancing Measure 2]))</f>
        <v>#NUM!</v>
      </c>
    </row>
    <row r="91" spans="3:3" x14ac:dyDescent="0.25">
      <c r="C91" s="17" t="e" cm="1">
        <f t="array" ref="C91">MEDIAN(IF(ISNUMBER(Tbl_B2[Balancing Measure 2]),Tbl_B2[Balancing Measure 2]))</f>
        <v>#NUM!</v>
      </c>
    </row>
    <row r="92" spans="3:3" x14ac:dyDescent="0.25">
      <c r="C92" s="17" t="e" cm="1">
        <f t="array" ref="C92">MEDIAN(IF(ISNUMBER(Tbl_B2[Balancing Measure 2]),Tbl_B2[Balancing Measure 2]))</f>
        <v>#NUM!</v>
      </c>
    </row>
    <row r="93" spans="3:3" x14ac:dyDescent="0.25">
      <c r="C93" s="17" t="e" cm="1">
        <f t="array" ref="C93">MEDIAN(IF(ISNUMBER(Tbl_B2[Balancing Measure 2]),Tbl_B2[Balancing Measure 2]))</f>
        <v>#NUM!</v>
      </c>
    </row>
    <row r="94" spans="3:3" x14ac:dyDescent="0.25">
      <c r="C94" s="17" t="e" cm="1">
        <f t="array" ref="C94">MEDIAN(IF(ISNUMBER(Tbl_B2[Balancing Measure 2]),Tbl_B2[Balancing Measure 2]))</f>
        <v>#NUM!</v>
      </c>
    </row>
    <row r="95" spans="3:3" x14ac:dyDescent="0.25">
      <c r="C95" s="17" t="e" cm="1">
        <f t="array" ref="C95">MEDIAN(IF(ISNUMBER(Tbl_B2[Balancing Measure 2]),Tbl_B2[Balancing Measure 2]))</f>
        <v>#NUM!</v>
      </c>
    </row>
    <row r="96" spans="3:3" x14ac:dyDescent="0.25">
      <c r="C96" s="17" t="e" cm="1">
        <f t="array" ref="C96">MEDIAN(IF(ISNUMBER(Tbl_B2[Balancing Measure 2]),Tbl_B2[Balancing Measure 2]))</f>
        <v>#NUM!</v>
      </c>
    </row>
    <row r="97" spans="3:3" x14ac:dyDescent="0.25">
      <c r="C97" s="17" t="e" cm="1">
        <f t="array" ref="C97">MEDIAN(IF(ISNUMBER(Tbl_B2[Balancing Measure 2]),Tbl_B2[Balancing Measure 2]))</f>
        <v>#NUM!</v>
      </c>
    </row>
    <row r="98" spans="3:3" x14ac:dyDescent="0.25">
      <c r="C98" s="17" t="e" cm="1">
        <f t="array" ref="C98">MEDIAN(IF(ISNUMBER(Tbl_B2[Balancing Measure 2]),Tbl_B2[Balancing Measure 2]))</f>
        <v>#NUM!</v>
      </c>
    </row>
    <row r="99" spans="3:3" x14ac:dyDescent="0.25">
      <c r="C99" s="17" t="e" cm="1">
        <f t="array" ref="C99">MEDIAN(IF(ISNUMBER(Tbl_B2[Balancing Measure 2]),Tbl_B2[Balancing Measure 2]))</f>
        <v>#NUM!</v>
      </c>
    </row>
    <row r="100" spans="3:3" x14ac:dyDescent="0.25">
      <c r="C100" s="17" t="e" cm="1">
        <f t="array" ref="C100">MEDIAN(IF(ISNUMBER(Tbl_B2[Balancing Measure 2]),Tbl_B2[Balancing Measure 2]))</f>
        <v>#NUM!</v>
      </c>
    </row>
    <row r="101" spans="3:3" x14ac:dyDescent="0.25">
      <c r="C101" s="17" t="e" cm="1">
        <f t="array" ref="C101">MEDIAN(IF(ISNUMBER(Tbl_B2[Balancing Measure 2]),Tbl_B2[Balancing Measure 2]))</f>
        <v>#NUM!</v>
      </c>
    </row>
    <row r="102" spans="3:3" x14ac:dyDescent="0.25">
      <c r="C102" s="17" t="e" cm="1">
        <f t="array" ref="C102">MEDIAN(IF(ISNUMBER(Tbl_B2[Balancing Measure 2]),Tbl_B2[Balancing Measure 2]))</f>
        <v>#NUM!</v>
      </c>
    </row>
    <row r="103" spans="3:3" x14ac:dyDescent="0.25">
      <c r="C103" s="17" t="e" cm="1">
        <f t="array" ref="C103">MEDIAN(IF(ISNUMBER(Tbl_B2[Balancing Measure 2]),Tbl_B2[Balancing Measure 2]))</f>
        <v>#NUM!</v>
      </c>
    </row>
    <row r="104" spans="3:3" x14ac:dyDescent="0.25">
      <c r="C104" s="17" t="e" cm="1">
        <f t="array" ref="C104">MEDIAN(IF(ISNUMBER(Tbl_B2[Balancing Measure 2]),Tbl_B2[Balancing Measure 2]))</f>
        <v>#NUM!</v>
      </c>
    </row>
    <row r="105" spans="3:3" x14ac:dyDescent="0.25">
      <c r="C105" s="17" t="e" cm="1">
        <f t="array" ref="C105">MEDIAN(IF(ISNUMBER(Tbl_B2[Balancing Measure 2]),Tbl_B2[Balancing Measure 2]))</f>
        <v>#NUM!</v>
      </c>
    </row>
    <row r="106" spans="3:3" x14ac:dyDescent="0.25">
      <c r="C106" s="17" t="e" cm="1">
        <f t="array" ref="C106">MEDIAN(IF(ISNUMBER(Tbl_B2[Balancing Measure 2]),Tbl_B2[Balancing Measure 2]))</f>
        <v>#NUM!</v>
      </c>
    </row>
    <row r="107" spans="3:3" x14ac:dyDescent="0.25">
      <c r="C107" s="17" t="e" cm="1">
        <f t="array" ref="C107">MEDIAN(IF(ISNUMBER(Tbl_B2[Balancing Measure 2]),Tbl_B2[Balancing Measure 2]))</f>
        <v>#NUM!</v>
      </c>
    </row>
    <row r="108" spans="3:3" x14ac:dyDescent="0.25">
      <c r="C108" s="17" t="e" cm="1">
        <f t="array" ref="C108">MEDIAN(IF(ISNUMBER(Tbl_B2[Balancing Measure 2]),Tbl_B2[Balancing Measure 2]))</f>
        <v>#NUM!</v>
      </c>
    </row>
    <row r="109" spans="3:3" x14ac:dyDescent="0.25">
      <c r="C109" s="17" t="e" cm="1">
        <f t="array" ref="C109">MEDIAN(IF(ISNUMBER(Tbl_B2[Balancing Measure 2]),Tbl_B2[Balancing Measure 2]))</f>
        <v>#NUM!</v>
      </c>
    </row>
    <row r="110" spans="3:3" x14ac:dyDescent="0.25">
      <c r="C110" s="17" t="e" cm="1">
        <f t="array" ref="C110">MEDIAN(IF(ISNUMBER(Tbl_B2[Balancing Measure 2]),Tbl_B2[Balancing Measure 2]))</f>
        <v>#NUM!</v>
      </c>
    </row>
    <row r="111" spans="3:3" x14ac:dyDescent="0.25">
      <c r="C111" s="17" t="e" cm="1">
        <f t="array" ref="C111">MEDIAN(IF(ISNUMBER(Tbl_B2[Balancing Measure 2]),Tbl_B2[Balancing Measure 2]))</f>
        <v>#NUM!</v>
      </c>
    </row>
    <row r="112" spans="3:3" x14ac:dyDescent="0.25">
      <c r="C112" s="17" t="e" cm="1">
        <f t="array" ref="C112">MEDIAN(IF(ISNUMBER(Tbl_B2[Balancing Measure 2]),Tbl_B2[Balancing Measure 2]))</f>
        <v>#NUM!</v>
      </c>
    </row>
    <row r="113" spans="3:3" x14ac:dyDescent="0.25">
      <c r="C113" s="17" t="e" cm="1">
        <f t="array" ref="C113">MEDIAN(IF(ISNUMBER(Tbl_B2[Balancing Measure 2]),Tbl_B2[Balancing Measure 2]))</f>
        <v>#NUM!</v>
      </c>
    </row>
    <row r="114" spans="3:3" x14ac:dyDescent="0.25">
      <c r="C114" s="17" t="e" cm="1">
        <f t="array" ref="C114">MEDIAN(IF(ISNUMBER(Tbl_B2[Balancing Measure 2]),Tbl_B2[Balancing Measure 2]))</f>
        <v>#NUM!</v>
      </c>
    </row>
    <row r="115" spans="3:3" x14ac:dyDescent="0.25">
      <c r="C115" s="17" t="e" cm="1">
        <f t="array" ref="C115">MEDIAN(IF(ISNUMBER(Tbl_B2[Balancing Measure 2]),Tbl_B2[Balancing Measure 2]))</f>
        <v>#NUM!</v>
      </c>
    </row>
  </sheetData>
  <sheetProtection algorithmName="SHA-512" hashValue="TUeaWGw55TxcwUw5Lr7RDURHJStt6x4W+F9SZd9GsNIrS/l8J1FwzXx87Tx2NVHTaC+vrjP6NKz3BqJ5o7cLrA==" saltValue="DePhmgo96KivH/swHkckcA==" spinCount="100000" sheet="1" objects="1" formatCells="0" formatColumns="0" formatRows="0" insertColumns="0" insertRows="0" deleteColumns="0" deleteRows="0" autoFilter="0"/>
  <mergeCells count="2">
    <mergeCell ref="F3:P3"/>
    <mergeCell ref="E26:P31"/>
  </mergeCells>
  <pageMargins left="0.25" right="0.25" top="0.75" bottom="0.75" header="0.3" footer="0.3"/>
  <pageSetup scale="91" fitToHeight="0" orientation="landscape" r:id="rId1"/>
  <headerFooter>
    <oddHeader>&amp;L&amp;"Calibri,Regular"B2: Balancing Measure&amp;R&amp;G</oddHeader>
  </headerFooter>
  <drawing r:id="rId2"/>
  <legacyDrawing r:id="rId3"/>
  <legacyDrawingHF r:id="rId4"/>
  <tableParts count="1">
    <tablePart r:id="rId5"/>
  </tableParts>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6851235-A83B-4F12-9CD8-47CD15E3BFFA}">
  <sheetPr codeName="Sheet12">
    <tabColor rgb="FFABD14C"/>
    <pageSetUpPr fitToPage="1"/>
  </sheetPr>
  <dimension ref="A1:P115"/>
  <sheetViews>
    <sheetView showGridLines="0" zoomScaleNormal="100" zoomScaleSheetLayoutView="100" workbookViewId="0">
      <pane ySplit="1" topLeftCell="A2" activePane="bottomLeft" state="frozen"/>
      <selection activeCell="B1" sqref="B1"/>
      <selection pane="bottomLeft" activeCell="R10" sqref="R10"/>
    </sheetView>
  </sheetViews>
  <sheetFormatPr defaultRowHeight="15" x14ac:dyDescent="0.25"/>
  <cols>
    <col min="1" max="1" width="13.7109375" style="15" customWidth="1"/>
    <col min="2" max="2" width="13.7109375" style="16" customWidth="1"/>
    <col min="3" max="3" width="13.7109375" style="21" customWidth="1"/>
    <col min="4" max="4" width="2.7109375" style="18" customWidth="1"/>
    <col min="5" max="16" width="8.85546875" style="18" customWidth="1"/>
    <col min="17" max="16384" width="9.140625" style="18"/>
  </cols>
  <sheetData>
    <row r="1" spans="1:16" s="49" customFormat="1" ht="23.25" x14ac:dyDescent="0.35">
      <c r="A1" s="48" t="s">
        <v>56</v>
      </c>
    </row>
    <row r="2" spans="1:16" s="76" customFormat="1" x14ac:dyDescent="0.25">
      <c r="A2" s="11" t="s">
        <v>15</v>
      </c>
      <c r="B2" s="12" t="s">
        <v>63</v>
      </c>
      <c r="C2" s="12" t="s">
        <v>62</v>
      </c>
    </row>
    <row r="3" spans="1:16" s="6" customFormat="1" ht="30" x14ac:dyDescent="0.25">
      <c r="A3" s="107" t="s">
        <v>0</v>
      </c>
      <c r="B3" s="111" t="s">
        <v>59</v>
      </c>
      <c r="C3" s="110" t="s">
        <v>18</v>
      </c>
      <c r="E3" s="14" t="s">
        <v>19</v>
      </c>
      <c r="F3" s="129" t="s">
        <v>59</v>
      </c>
      <c r="G3" s="129"/>
      <c r="H3" s="129"/>
      <c r="I3" s="129"/>
      <c r="J3" s="129"/>
      <c r="K3" s="129"/>
      <c r="L3" s="129"/>
      <c r="M3" s="129"/>
      <c r="N3" s="129"/>
      <c r="O3" s="129"/>
      <c r="P3" s="129"/>
    </row>
    <row r="4" spans="1:16" x14ac:dyDescent="0.25">
      <c r="B4" s="77"/>
      <c r="C4" s="17" t="e" cm="1">
        <f t="array" ref="C4">MEDIAN(IF(ISNUMBER(Tbl_B3[Balancing Measure 3]),Tbl_B3[Balancing Measure 3]))</f>
        <v>#NUM!</v>
      </c>
      <c r="F4" s="23" t="str">
        <f>"B3: "&amp;$F$3</f>
        <v>B3: Balancing Measure 3</v>
      </c>
    </row>
    <row r="5" spans="1:16" x14ac:dyDescent="0.25">
      <c r="B5" s="77"/>
      <c r="C5" s="17" t="e" cm="1">
        <f t="array" ref="C5">MEDIAN(IF(ISNUMBER(Tbl_B3[Balancing Measure 3]),Tbl_B3[Balancing Measure 3]))</f>
        <v>#NUM!</v>
      </c>
    </row>
    <row r="6" spans="1:16" x14ac:dyDescent="0.25">
      <c r="B6" s="77"/>
      <c r="C6" s="17" t="e" cm="1">
        <f t="array" ref="C6">MEDIAN(IF(ISNUMBER(Tbl_B3[Balancing Measure 3]),Tbl_B3[Balancing Measure 3]))</f>
        <v>#NUM!</v>
      </c>
    </row>
    <row r="7" spans="1:16" x14ac:dyDescent="0.25">
      <c r="B7" s="77"/>
      <c r="C7" s="17" t="e" cm="1">
        <f t="array" ref="C7">MEDIAN(IF(ISNUMBER(Tbl_B3[Balancing Measure 3]),Tbl_B3[Balancing Measure 3]))</f>
        <v>#NUM!</v>
      </c>
    </row>
    <row r="8" spans="1:16" x14ac:dyDescent="0.25">
      <c r="B8" s="77"/>
      <c r="C8" s="17" t="e" cm="1">
        <f t="array" ref="C8">MEDIAN(IF(ISNUMBER(Tbl_B3[Balancing Measure 3]),Tbl_B3[Balancing Measure 3]))</f>
        <v>#NUM!</v>
      </c>
    </row>
    <row r="9" spans="1:16" x14ac:dyDescent="0.25">
      <c r="B9" s="77"/>
      <c r="C9" s="17" t="e" cm="1">
        <f t="array" ref="C9">MEDIAN(IF(ISNUMBER(Tbl_B3[Balancing Measure 3]),Tbl_B3[Balancing Measure 3]))</f>
        <v>#NUM!</v>
      </c>
    </row>
    <row r="10" spans="1:16" x14ac:dyDescent="0.25">
      <c r="B10" s="77"/>
      <c r="C10" s="17" t="e" cm="1">
        <f t="array" ref="C10">MEDIAN(IF(ISNUMBER(Tbl_B3[Balancing Measure 3]),Tbl_B3[Balancing Measure 3]))</f>
        <v>#NUM!</v>
      </c>
    </row>
    <row r="11" spans="1:16" x14ac:dyDescent="0.25">
      <c r="B11" s="77"/>
      <c r="C11" s="17" t="e" cm="1">
        <f t="array" ref="C11">MEDIAN(IF(ISNUMBER(Tbl_B3[Balancing Measure 3]),Tbl_B3[Balancing Measure 3]))</f>
        <v>#NUM!</v>
      </c>
    </row>
    <row r="12" spans="1:16" x14ac:dyDescent="0.25">
      <c r="B12" s="77"/>
      <c r="C12" s="17" t="e" cm="1">
        <f t="array" ref="C12">MEDIAN(IF(ISNUMBER(Tbl_B3[Balancing Measure 3]),Tbl_B3[Balancing Measure 3]))</f>
        <v>#NUM!</v>
      </c>
    </row>
    <row r="13" spans="1:16" x14ac:dyDescent="0.25">
      <c r="B13" s="77"/>
      <c r="C13" s="17" t="e" cm="1">
        <f t="array" ref="C13">MEDIAN(IF(ISNUMBER(Tbl_B3[Balancing Measure 3]),Tbl_B3[Balancing Measure 3]))</f>
        <v>#NUM!</v>
      </c>
    </row>
    <row r="14" spans="1:16" x14ac:dyDescent="0.25">
      <c r="B14" s="77"/>
      <c r="C14" s="17" t="e" cm="1">
        <f t="array" ref="C14">MEDIAN(IF(ISNUMBER(Tbl_B3[Balancing Measure 3]),Tbl_B3[Balancing Measure 3]))</f>
        <v>#NUM!</v>
      </c>
    </row>
    <row r="15" spans="1:16" x14ac:dyDescent="0.25">
      <c r="B15" s="77"/>
      <c r="C15" s="17" t="e" cm="1">
        <f t="array" ref="C15">MEDIAN(IF(ISNUMBER(Tbl_B3[Balancing Measure 3]),Tbl_B3[Balancing Measure 3]))</f>
        <v>#NUM!</v>
      </c>
    </row>
    <row r="16" spans="1:16" x14ac:dyDescent="0.25">
      <c r="B16" s="77"/>
      <c r="C16" s="17" t="e" cm="1">
        <f t="array" ref="C16">MEDIAN(IF(ISNUMBER(Tbl_B3[Balancing Measure 3]),Tbl_B3[Balancing Measure 3]))</f>
        <v>#NUM!</v>
      </c>
    </row>
    <row r="17" spans="2:16" x14ac:dyDescent="0.25">
      <c r="B17" s="77"/>
      <c r="C17" s="17" t="e" cm="1">
        <f t="array" ref="C17">MEDIAN(IF(ISNUMBER(Tbl_B3[Balancing Measure 3]),Tbl_B3[Balancing Measure 3]))</f>
        <v>#NUM!</v>
      </c>
    </row>
    <row r="18" spans="2:16" x14ac:dyDescent="0.25">
      <c r="B18" s="77"/>
      <c r="C18" s="17" t="e" cm="1">
        <f t="array" ref="C18">MEDIAN(IF(ISNUMBER(Tbl_B3[Balancing Measure 3]),Tbl_B3[Balancing Measure 3]))</f>
        <v>#NUM!</v>
      </c>
    </row>
    <row r="19" spans="2:16" x14ac:dyDescent="0.25">
      <c r="B19" s="77"/>
      <c r="C19" s="17" t="e" cm="1">
        <f t="array" ref="C19">MEDIAN(IF(ISNUMBER(Tbl_B3[Balancing Measure 3]),Tbl_B3[Balancing Measure 3]))</f>
        <v>#NUM!</v>
      </c>
    </row>
    <row r="20" spans="2:16" x14ac:dyDescent="0.25">
      <c r="B20" s="77"/>
      <c r="C20" s="17" t="e" cm="1">
        <f t="array" ref="C20">MEDIAN(IF(ISNUMBER(Tbl_B3[Balancing Measure 3]),Tbl_B3[Balancing Measure 3]))</f>
        <v>#NUM!</v>
      </c>
    </row>
    <row r="21" spans="2:16" x14ac:dyDescent="0.25">
      <c r="B21" s="77"/>
      <c r="C21" s="17" t="e" cm="1">
        <f t="array" ref="C21">MEDIAN(IF(ISNUMBER(Tbl_B3[Balancing Measure 3]),Tbl_B3[Balancing Measure 3]))</f>
        <v>#NUM!</v>
      </c>
    </row>
    <row r="22" spans="2:16" x14ac:dyDescent="0.25">
      <c r="B22" s="77"/>
      <c r="C22" s="17" t="e" cm="1">
        <f t="array" ref="C22">MEDIAN(IF(ISNUMBER(Tbl_B3[Balancing Measure 3]),Tbl_B3[Balancing Measure 3]))</f>
        <v>#NUM!</v>
      </c>
    </row>
    <row r="23" spans="2:16" x14ac:dyDescent="0.25">
      <c r="B23" s="77"/>
      <c r="C23" s="17" t="e" cm="1">
        <f t="array" ref="C23">MEDIAN(IF(ISNUMBER(Tbl_B3[Balancing Measure 3]),Tbl_B3[Balancing Measure 3]))</f>
        <v>#NUM!</v>
      </c>
    </row>
    <row r="24" spans="2:16" x14ac:dyDescent="0.25">
      <c r="B24" s="77"/>
      <c r="C24" s="17" t="e" cm="1">
        <f t="array" ref="C24">MEDIAN(IF(ISNUMBER(Tbl_B3[Balancing Measure 3]),Tbl_B3[Balancing Measure 3]))</f>
        <v>#NUM!</v>
      </c>
    </row>
    <row r="25" spans="2:16" x14ac:dyDescent="0.25">
      <c r="B25" s="77"/>
      <c r="C25" s="17" t="e" cm="1">
        <f t="array" ref="C25">MEDIAN(IF(ISNUMBER(Tbl_B3[Balancing Measure 3]),Tbl_B3[Balancing Measure 3]))</f>
        <v>#NUM!</v>
      </c>
      <c r="E25" s="19" t="s">
        <v>3</v>
      </c>
      <c r="F25" s="20"/>
      <c r="G25" s="20"/>
      <c r="H25" s="20"/>
      <c r="I25" s="20"/>
      <c r="J25" s="20"/>
      <c r="K25" s="20"/>
      <c r="L25" s="20"/>
      <c r="M25" s="20"/>
      <c r="N25" s="20"/>
      <c r="O25" s="20"/>
      <c r="P25" s="20"/>
    </row>
    <row r="26" spans="2:16" x14ac:dyDescent="0.25">
      <c r="B26" s="77"/>
      <c r="C26" s="17" t="e" cm="1">
        <f t="array" ref="C26">MEDIAN(IF(ISNUMBER(Tbl_B3[Balancing Measure 3]),Tbl_B3[Balancing Measure 3]))</f>
        <v>#NUM!</v>
      </c>
      <c r="E26" s="131"/>
      <c r="F26" s="132"/>
      <c r="G26" s="132"/>
      <c r="H26" s="132"/>
      <c r="I26" s="132"/>
      <c r="J26" s="132"/>
      <c r="K26" s="132"/>
      <c r="L26" s="132"/>
      <c r="M26" s="132"/>
      <c r="N26" s="132"/>
      <c r="O26" s="132"/>
      <c r="P26" s="133"/>
    </row>
    <row r="27" spans="2:16" x14ac:dyDescent="0.25">
      <c r="B27" s="77"/>
      <c r="C27" s="17" t="e" cm="1">
        <f t="array" ref="C27">MEDIAN(IF(ISNUMBER(Tbl_B3[Balancing Measure 3]),Tbl_B3[Balancing Measure 3]))</f>
        <v>#NUM!</v>
      </c>
      <c r="E27" s="134"/>
      <c r="F27" s="135"/>
      <c r="G27" s="135"/>
      <c r="H27" s="135"/>
      <c r="I27" s="135"/>
      <c r="J27" s="135"/>
      <c r="K27" s="135"/>
      <c r="L27" s="135"/>
      <c r="M27" s="135"/>
      <c r="N27" s="135"/>
      <c r="O27" s="135"/>
      <c r="P27" s="136"/>
    </row>
    <row r="28" spans="2:16" x14ac:dyDescent="0.25">
      <c r="B28" s="77"/>
      <c r="C28" s="17" t="e" cm="1">
        <f t="array" ref="C28">MEDIAN(IF(ISNUMBER(Tbl_B3[Balancing Measure 3]),Tbl_B3[Balancing Measure 3]))</f>
        <v>#NUM!</v>
      </c>
      <c r="E28" s="134"/>
      <c r="F28" s="135"/>
      <c r="G28" s="135"/>
      <c r="H28" s="135"/>
      <c r="I28" s="135"/>
      <c r="J28" s="135"/>
      <c r="K28" s="135"/>
      <c r="L28" s="135"/>
      <c r="M28" s="135"/>
      <c r="N28" s="135"/>
      <c r="O28" s="135"/>
      <c r="P28" s="136"/>
    </row>
    <row r="29" spans="2:16" x14ac:dyDescent="0.25">
      <c r="B29" s="77"/>
      <c r="C29" s="17" t="e" cm="1">
        <f t="array" ref="C29">MEDIAN(IF(ISNUMBER(Tbl_B3[Balancing Measure 3]),Tbl_B3[Balancing Measure 3]))</f>
        <v>#NUM!</v>
      </c>
      <c r="E29" s="134"/>
      <c r="F29" s="135"/>
      <c r="G29" s="135"/>
      <c r="H29" s="135"/>
      <c r="I29" s="135"/>
      <c r="J29" s="135"/>
      <c r="K29" s="135"/>
      <c r="L29" s="135"/>
      <c r="M29" s="135"/>
      <c r="N29" s="135"/>
      <c r="O29" s="135"/>
      <c r="P29" s="136"/>
    </row>
    <row r="30" spans="2:16" x14ac:dyDescent="0.25">
      <c r="B30" s="77"/>
      <c r="C30" s="17" t="e" cm="1">
        <f t="array" ref="C30">MEDIAN(IF(ISNUMBER(Tbl_B3[Balancing Measure 3]),Tbl_B3[Balancing Measure 3]))</f>
        <v>#NUM!</v>
      </c>
      <c r="E30" s="134"/>
      <c r="F30" s="135"/>
      <c r="G30" s="135"/>
      <c r="H30" s="135"/>
      <c r="I30" s="135"/>
      <c r="J30" s="135"/>
      <c r="K30" s="135"/>
      <c r="L30" s="135"/>
      <c r="M30" s="135"/>
      <c r="N30" s="135"/>
      <c r="O30" s="135"/>
      <c r="P30" s="136"/>
    </row>
    <row r="31" spans="2:16" x14ac:dyDescent="0.25">
      <c r="B31" s="77"/>
      <c r="C31" s="17" t="e" cm="1">
        <f t="array" ref="C31">MEDIAN(IF(ISNUMBER(Tbl_B3[Balancing Measure 3]),Tbl_B3[Balancing Measure 3]))</f>
        <v>#NUM!</v>
      </c>
      <c r="E31" s="137"/>
      <c r="F31" s="138"/>
      <c r="G31" s="138"/>
      <c r="H31" s="138"/>
      <c r="I31" s="138"/>
      <c r="J31" s="138"/>
      <c r="K31" s="138"/>
      <c r="L31" s="138"/>
      <c r="M31" s="138"/>
      <c r="N31" s="138"/>
      <c r="O31" s="138"/>
      <c r="P31" s="139"/>
    </row>
    <row r="32" spans="2:16" x14ac:dyDescent="0.25">
      <c r="B32" s="77"/>
      <c r="C32" s="17" t="e" cm="1">
        <f t="array" ref="C32">MEDIAN(IF(ISNUMBER(Tbl_B3[Balancing Measure 3]),Tbl_B3[Balancing Measure 3]))</f>
        <v>#NUM!</v>
      </c>
    </row>
    <row r="33" spans="2:3" x14ac:dyDescent="0.25">
      <c r="B33" s="77"/>
      <c r="C33" s="17" t="e" cm="1">
        <f t="array" ref="C33">MEDIAN(IF(ISNUMBER(Tbl_B3[Balancing Measure 3]),Tbl_B3[Balancing Measure 3]))</f>
        <v>#NUM!</v>
      </c>
    </row>
    <row r="34" spans="2:3" x14ac:dyDescent="0.25">
      <c r="C34" s="17" t="e" cm="1">
        <f t="array" ref="C34">MEDIAN(IF(ISNUMBER(Tbl_B3[Balancing Measure 3]),Tbl_B3[Balancing Measure 3]))</f>
        <v>#NUM!</v>
      </c>
    </row>
    <row r="35" spans="2:3" x14ac:dyDescent="0.25">
      <c r="C35" s="17" t="e" cm="1">
        <f t="array" ref="C35">MEDIAN(IF(ISNUMBER(Tbl_B3[Balancing Measure 3]),Tbl_B3[Balancing Measure 3]))</f>
        <v>#NUM!</v>
      </c>
    </row>
    <row r="36" spans="2:3" x14ac:dyDescent="0.25">
      <c r="C36" s="17" t="e" cm="1">
        <f t="array" ref="C36">MEDIAN(IF(ISNUMBER(Tbl_B3[Balancing Measure 3]),Tbl_B3[Balancing Measure 3]))</f>
        <v>#NUM!</v>
      </c>
    </row>
    <row r="37" spans="2:3" x14ac:dyDescent="0.25">
      <c r="C37" s="17" t="e" cm="1">
        <f t="array" ref="C37">MEDIAN(IF(ISNUMBER(Tbl_B3[Balancing Measure 3]),Tbl_B3[Balancing Measure 3]))</f>
        <v>#NUM!</v>
      </c>
    </row>
    <row r="38" spans="2:3" x14ac:dyDescent="0.25">
      <c r="C38" s="17" t="e" cm="1">
        <f t="array" ref="C38">MEDIAN(IF(ISNUMBER(Tbl_B3[Balancing Measure 3]),Tbl_B3[Balancing Measure 3]))</f>
        <v>#NUM!</v>
      </c>
    </row>
    <row r="39" spans="2:3" x14ac:dyDescent="0.25">
      <c r="C39" s="17" t="e" cm="1">
        <f t="array" ref="C39">MEDIAN(IF(ISNUMBER(Tbl_B3[Balancing Measure 3]),Tbl_B3[Balancing Measure 3]))</f>
        <v>#NUM!</v>
      </c>
    </row>
    <row r="40" spans="2:3" x14ac:dyDescent="0.25">
      <c r="C40" s="17" t="e" cm="1">
        <f t="array" ref="C40">MEDIAN(IF(ISNUMBER(Tbl_B3[Balancing Measure 3]),Tbl_B3[Balancing Measure 3]))</f>
        <v>#NUM!</v>
      </c>
    </row>
    <row r="41" spans="2:3" x14ac:dyDescent="0.25">
      <c r="C41" s="17" t="e" cm="1">
        <f t="array" ref="C41">MEDIAN(IF(ISNUMBER(Tbl_B3[Balancing Measure 3]),Tbl_B3[Balancing Measure 3]))</f>
        <v>#NUM!</v>
      </c>
    </row>
    <row r="42" spans="2:3" x14ac:dyDescent="0.25">
      <c r="C42" s="17" t="e" cm="1">
        <f t="array" ref="C42">MEDIAN(IF(ISNUMBER(Tbl_B3[Balancing Measure 3]),Tbl_B3[Balancing Measure 3]))</f>
        <v>#NUM!</v>
      </c>
    </row>
    <row r="43" spans="2:3" x14ac:dyDescent="0.25">
      <c r="C43" s="17" t="e" cm="1">
        <f t="array" ref="C43">MEDIAN(IF(ISNUMBER(Tbl_B3[Balancing Measure 3]),Tbl_B3[Balancing Measure 3]))</f>
        <v>#NUM!</v>
      </c>
    </row>
    <row r="44" spans="2:3" x14ac:dyDescent="0.25">
      <c r="C44" s="17" t="e" cm="1">
        <f t="array" ref="C44">MEDIAN(IF(ISNUMBER(Tbl_B3[Balancing Measure 3]),Tbl_B3[Balancing Measure 3]))</f>
        <v>#NUM!</v>
      </c>
    </row>
    <row r="45" spans="2:3" x14ac:dyDescent="0.25">
      <c r="C45" s="17" t="e" cm="1">
        <f t="array" ref="C45">MEDIAN(IF(ISNUMBER(Tbl_B3[Balancing Measure 3]),Tbl_B3[Balancing Measure 3]))</f>
        <v>#NUM!</v>
      </c>
    </row>
    <row r="46" spans="2:3" x14ac:dyDescent="0.25">
      <c r="C46" s="17" t="e" cm="1">
        <f t="array" ref="C46">MEDIAN(IF(ISNUMBER(Tbl_B3[Balancing Measure 3]),Tbl_B3[Balancing Measure 3]))</f>
        <v>#NUM!</v>
      </c>
    </row>
    <row r="47" spans="2:3" x14ac:dyDescent="0.25">
      <c r="C47" s="17" t="e" cm="1">
        <f t="array" ref="C47">MEDIAN(IF(ISNUMBER(Tbl_B3[Balancing Measure 3]),Tbl_B3[Balancing Measure 3]))</f>
        <v>#NUM!</v>
      </c>
    </row>
    <row r="48" spans="2:3" x14ac:dyDescent="0.25">
      <c r="C48" s="17" t="e" cm="1">
        <f t="array" ref="C48">MEDIAN(IF(ISNUMBER(Tbl_B3[Balancing Measure 3]),Tbl_B3[Balancing Measure 3]))</f>
        <v>#NUM!</v>
      </c>
    </row>
    <row r="49" spans="3:3" x14ac:dyDescent="0.25">
      <c r="C49" s="17" t="e" cm="1">
        <f t="array" ref="C49">MEDIAN(IF(ISNUMBER(Tbl_B3[Balancing Measure 3]),Tbl_B3[Balancing Measure 3]))</f>
        <v>#NUM!</v>
      </c>
    </row>
    <row r="50" spans="3:3" x14ac:dyDescent="0.25">
      <c r="C50" s="17" t="e" cm="1">
        <f t="array" ref="C50">MEDIAN(IF(ISNUMBER(Tbl_B3[Balancing Measure 3]),Tbl_B3[Balancing Measure 3]))</f>
        <v>#NUM!</v>
      </c>
    </row>
    <row r="51" spans="3:3" x14ac:dyDescent="0.25">
      <c r="C51" s="17" t="e" cm="1">
        <f t="array" ref="C51">MEDIAN(IF(ISNUMBER(Tbl_B3[Balancing Measure 3]),Tbl_B3[Balancing Measure 3]))</f>
        <v>#NUM!</v>
      </c>
    </row>
    <row r="52" spans="3:3" x14ac:dyDescent="0.25">
      <c r="C52" s="17" t="e" cm="1">
        <f t="array" ref="C52">MEDIAN(IF(ISNUMBER(Tbl_B3[Balancing Measure 3]),Tbl_B3[Balancing Measure 3]))</f>
        <v>#NUM!</v>
      </c>
    </row>
    <row r="53" spans="3:3" x14ac:dyDescent="0.25">
      <c r="C53" s="17" t="e" cm="1">
        <f t="array" ref="C53">MEDIAN(IF(ISNUMBER(Tbl_B3[Balancing Measure 3]),Tbl_B3[Balancing Measure 3]))</f>
        <v>#NUM!</v>
      </c>
    </row>
    <row r="54" spans="3:3" x14ac:dyDescent="0.25">
      <c r="C54" s="17" t="e" cm="1">
        <f t="array" ref="C54">MEDIAN(IF(ISNUMBER(Tbl_B3[Balancing Measure 3]),Tbl_B3[Balancing Measure 3]))</f>
        <v>#NUM!</v>
      </c>
    </row>
    <row r="55" spans="3:3" x14ac:dyDescent="0.25">
      <c r="C55" s="17" t="e" cm="1">
        <f t="array" ref="C55">MEDIAN(IF(ISNUMBER(Tbl_B3[Balancing Measure 3]),Tbl_B3[Balancing Measure 3]))</f>
        <v>#NUM!</v>
      </c>
    </row>
    <row r="56" spans="3:3" x14ac:dyDescent="0.25">
      <c r="C56" s="17" t="e" cm="1">
        <f t="array" ref="C56">MEDIAN(IF(ISNUMBER(Tbl_B3[Balancing Measure 3]),Tbl_B3[Balancing Measure 3]))</f>
        <v>#NUM!</v>
      </c>
    </row>
    <row r="57" spans="3:3" x14ac:dyDescent="0.25">
      <c r="C57" s="17" t="e" cm="1">
        <f t="array" ref="C57">MEDIAN(IF(ISNUMBER(Tbl_B3[Balancing Measure 3]),Tbl_B3[Balancing Measure 3]))</f>
        <v>#NUM!</v>
      </c>
    </row>
    <row r="58" spans="3:3" x14ac:dyDescent="0.25">
      <c r="C58" s="17" t="e" cm="1">
        <f t="array" ref="C58">MEDIAN(IF(ISNUMBER(Tbl_B3[Balancing Measure 3]),Tbl_B3[Balancing Measure 3]))</f>
        <v>#NUM!</v>
      </c>
    </row>
    <row r="59" spans="3:3" x14ac:dyDescent="0.25">
      <c r="C59" s="17" t="e" cm="1">
        <f t="array" ref="C59">MEDIAN(IF(ISNUMBER(Tbl_B3[Balancing Measure 3]),Tbl_B3[Balancing Measure 3]))</f>
        <v>#NUM!</v>
      </c>
    </row>
    <row r="60" spans="3:3" x14ac:dyDescent="0.25">
      <c r="C60" s="17" t="e" cm="1">
        <f t="array" ref="C60">MEDIAN(IF(ISNUMBER(Tbl_B3[Balancing Measure 3]),Tbl_B3[Balancing Measure 3]))</f>
        <v>#NUM!</v>
      </c>
    </row>
    <row r="61" spans="3:3" x14ac:dyDescent="0.25">
      <c r="C61" s="17" t="e" cm="1">
        <f t="array" ref="C61">MEDIAN(IF(ISNUMBER(Tbl_B3[Balancing Measure 3]),Tbl_B3[Balancing Measure 3]))</f>
        <v>#NUM!</v>
      </c>
    </row>
    <row r="62" spans="3:3" x14ac:dyDescent="0.25">
      <c r="C62" s="17" t="e" cm="1">
        <f t="array" ref="C62">MEDIAN(IF(ISNUMBER(Tbl_B3[Balancing Measure 3]),Tbl_B3[Balancing Measure 3]))</f>
        <v>#NUM!</v>
      </c>
    </row>
    <row r="63" spans="3:3" x14ac:dyDescent="0.25">
      <c r="C63" s="17" t="e" cm="1">
        <f t="array" ref="C63">MEDIAN(IF(ISNUMBER(Tbl_B3[Balancing Measure 3]),Tbl_B3[Balancing Measure 3]))</f>
        <v>#NUM!</v>
      </c>
    </row>
    <row r="64" spans="3:3" x14ac:dyDescent="0.25">
      <c r="C64" s="17" t="e" cm="1">
        <f t="array" ref="C64">MEDIAN(IF(ISNUMBER(Tbl_B3[Balancing Measure 3]),Tbl_B3[Balancing Measure 3]))</f>
        <v>#NUM!</v>
      </c>
    </row>
    <row r="65" spans="3:3" x14ac:dyDescent="0.25">
      <c r="C65" s="17" t="e" cm="1">
        <f t="array" ref="C65">MEDIAN(IF(ISNUMBER(Tbl_B3[Balancing Measure 3]),Tbl_B3[Balancing Measure 3]))</f>
        <v>#NUM!</v>
      </c>
    </row>
    <row r="66" spans="3:3" x14ac:dyDescent="0.25">
      <c r="C66" s="17" t="e" cm="1">
        <f t="array" ref="C66">MEDIAN(IF(ISNUMBER(Tbl_B3[Balancing Measure 3]),Tbl_B3[Balancing Measure 3]))</f>
        <v>#NUM!</v>
      </c>
    </row>
    <row r="67" spans="3:3" x14ac:dyDescent="0.25">
      <c r="C67" s="17" t="e" cm="1">
        <f t="array" ref="C67">MEDIAN(IF(ISNUMBER(Tbl_B3[Balancing Measure 3]),Tbl_B3[Balancing Measure 3]))</f>
        <v>#NUM!</v>
      </c>
    </row>
    <row r="68" spans="3:3" x14ac:dyDescent="0.25">
      <c r="C68" s="17" t="e" cm="1">
        <f t="array" ref="C68">MEDIAN(IF(ISNUMBER(Tbl_B3[Balancing Measure 3]),Tbl_B3[Balancing Measure 3]))</f>
        <v>#NUM!</v>
      </c>
    </row>
    <row r="69" spans="3:3" x14ac:dyDescent="0.25">
      <c r="C69" s="17" t="e" cm="1">
        <f t="array" ref="C69">MEDIAN(IF(ISNUMBER(Tbl_B3[Balancing Measure 3]),Tbl_B3[Balancing Measure 3]))</f>
        <v>#NUM!</v>
      </c>
    </row>
    <row r="70" spans="3:3" x14ac:dyDescent="0.25">
      <c r="C70" s="17" t="e" cm="1">
        <f t="array" ref="C70">MEDIAN(IF(ISNUMBER(Tbl_B3[Balancing Measure 3]),Tbl_B3[Balancing Measure 3]))</f>
        <v>#NUM!</v>
      </c>
    </row>
    <row r="71" spans="3:3" x14ac:dyDescent="0.25">
      <c r="C71" s="17" t="e" cm="1">
        <f t="array" ref="C71">MEDIAN(IF(ISNUMBER(Tbl_B3[Balancing Measure 3]),Tbl_B3[Balancing Measure 3]))</f>
        <v>#NUM!</v>
      </c>
    </row>
    <row r="72" spans="3:3" x14ac:dyDescent="0.25">
      <c r="C72" s="17" t="e" cm="1">
        <f t="array" ref="C72">MEDIAN(IF(ISNUMBER(Tbl_B3[Balancing Measure 3]),Tbl_B3[Balancing Measure 3]))</f>
        <v>#NUM!</v>
      </c>
    </row>
    <row r="73" spans="3:3" x14ac:dyDescent="0.25">
      <c r="C73" s="17" t="e" cm="1">
        <f t="array" ref="C73">MEDIAN(IF(ISNUMBER(Tbl_B3[Balancing Measure 3]),Tbl_B3[Balancing Measure 3]))</f>
        <v>#NUM!</v>
      </c>
    </row>
    <row r="74" spans="3:3" x14ac:dyDescent="0.25">
      <c r="C74" s="17" t="e" cm="1">
        <f t="array" ref="C74">MEDIAN(IF(ISNUMBER(Tbl_B3[Balancing Measure 3]),Tbl_B3[Balancing Measure 3]))</f>
        <v>#NUM!</v>
      </c>
    </row>
    <row r="75" spans="3:3" x14ac:dyDescent="0.25">
      <c r="C75" s="17" t="e" cm="1">
        <f t="array" ref="C75">MEDIAN(IF(ISNUMBER(Tbl_B3[Balancing Measure 3]),Tbl_B3[Balancing Measure 3]))</f>
        <v>#NUM!</v>
      </c>
    </row>
    <row r="76" spans="3:3" x14ac:dyDescent="0.25">
      <c r="C76" s="17" t="e" cm="1">
        <f t="array" ref="C76">MEDIAN(IF(ISNUMBER(Tbl_B3[Balancing Measure 3]),Tbl_B3[Balancing Measure 3]))</f>
        <v>#NUM!</v>
      </c>
    </row>
    <row r="77" spans="3:3" x14ac:dyDescent="0.25">
      <c r="C77" s="17" t="e" cm="1">
        <f t="array" ref="C77">MEDIAN(IF(ISNUMBER(Tbl_B3[Balancing Measure 3]),Tbl_B3[Balancing Measure 3]))</f>
        <v>#NUM!</v>
      </c>
    </row>
    <row r="78" spans="3:3" x14ac:dyDescent="0.25">
      <c r="C78" s="17" t="e" cm="1">
        <f t="array" ref="C78">MEDIAN(IF(ISNUMBER(Tbl_B3[Balancing Measure 3]),Tbl_B3[Balancing Measure 3]))</f>
        <v>#NUM!</v>
      </c>
    </row>
    <row r="79" spans="3:3" x14ac:dyDescent="0.25">
      <c r="C79" s="17" t="e" cm="1">
        <f t="array" ref="C79">MEDIAN(IF(ISNUMBER(Tbl_B3[Balancing Measure 3]),Tbl_B3[Balancing Measure 3]))</f>
        <v>#NUM!</v>
      </c>
    </row>
    <row r="80" spans="3:3" x14ac:dyDescent="0.25">
      <c r="C80" s="17" t="e" cm="1">
        <f t="array" ref="C80">MEDIAN(IF(ISNUMBER(Tbl_B3[Balancing Measure 3]),Tbl_B3[Balancing Measure 3]))</f>
        <v>#NUM!</v>
      </c>
    </row>
    <row r="81" spans="3:3" x14ac:dyDescent="0.25">
      <c r="C81" s="17" t="e" cm="1">
        <f t="array" ref="C81">MEDIAN(IF(ISNUMBER(Tbl_B3[Balancing Measure 3]),Tbl_B3[Balancing Measure 3]))</f>
        <v>#NUM!</v>
      </c>
    </row>
    <row r="82" spans="3:3" x14ac:dyDescent="0.25">
      <c r="C82" s="17" t="e" cm="1">
        <f t="array" ref="C82">MEDIAN(IF(ISNUMBER(Tbl_B3[Balancing Measure 3]),Tbl_B3[Balancing Measure 3]))</f>
        <v>#NUM!</v>
      </c>
    </row>
    <row r="83" spans="3:3" x14ac:dyDescent="0.25">
      <c r="C83" s="17" t="e" cm="1">
        <f t="array" ref="C83">MEDIAN(IF(ISNUMBER(Tbl_B3[Balancing Measure 3]),Tbl_B3[Balancing Measure 3]))</f>
        <v>#NUM!</v>
      </c>
    </row>
    <row r="84" spans="3:3" x14ac:dyDescent="0.25">
      <c r="C84" s="17" t="e" cm="1">
        <f t="array" ref="C84">MEDIAN(IF(ISNUMBER(Tbl_B3[Balancing Measure 3]),Tbl_B3[Balancing Measure 3]))</f>
        <v>#NUM!</v>
      </c>
    </row>
    <row r="85" spans="3:3" x14ac:dyDescent="0.25">
      <c r="C85" s="17" t="e" cm="1">
        <f t="array" ref="C85">MEDIAN(IF(ISNUMBER(Tbl_B3[Balancing Measure 3]),Tbl_B3[Balancing Measure 3]))</f>
        <v>#NUM!</v>
      </c>
    </row>
    <row r="86" spans="3:3" x14ac:dyDescent="0.25">
      <c r="C86" s="17" t="e" cm="1">
        <f t="array" ref="C86">MEDIAN(IF(ISNUMBER(Tbl_B3[Balancing Measure 3]),Tbl_B3[Balancing Measure 3]))</f>
        <v>#NUM!</v>
      </c>
    </row>
    <row r="87" spans="3:3" x14ac:dyDescent="0.25">
      <c r="C87" s="17" t="e" cm="1">
        <f t="array" ref="C87">MEDIAN(IF(ISNUMBER(Tbl_B3[Balancing Measure 3]),Tbl_B3[Balancing Measure 3]))</f>
        <v>#NUM!</v>
      </c>
    </row>
    <row r="88" spans="3:3" x14ac:dyDescent="0.25">
      <c r="C88" s="17" t="e" cm="1">
        <f t="array" ref="C88">MEDIAN(IF(ISNUMBER(Tbl_B3[Balancing Measure 3]),Tbl_B3[Balancing Measure 3]))</f>
        <v>#NUM!</v>
      </c>
    </row>
    <row r="89" spans="3:3" x14ac:dyDescent="0.25">
      <c r="C89" s="17" t="e" cm="1">
        <f t="array" ref="C89">MEDIAN(IF(ISNUMBER(Tbl_B3[Balancing Measure 3]),Tbl_B3[Balancing Measure 3]))</f>
        <v>#NUM!</v>
      </c>
    </row>
    <row r="90" spans="3:3" x14ac:dyDescent="0.25">
      <c r="C90" s="17" t="e" cm="1">
        <f t="array" ref="C90">MEDIAN(IF(ISNUMBER(Tbl_B3[Balancing Measure 3]),Tbl_B3[Balancing Measure 3]))</f>
        <v>#NUM!</v>
      </c>
    </row>
    <row r="91" spans="3:3" x14ac:dyDescent="0.25">
      <c r="C91" s="17" t="e" cm="1">
        <f t="array" ref="C91">MEDIAN(IF(ISNUMBER(Tbl_B3[Balancing Measure 3]),Tbl_B3[Balancing Measure 3]))</f>
        <v>#NUM!</v>
      </c>
    </row>
    <row r="92" spans="3:3" x14ac:dyDescent="0.25">
      <c r="C92" s="17" t="e" cm="1">
        <f t="array" ref="C92">MEDIAN(IF(ISNUMBER(Tbl_B3[Balancing Measure 3]),Tbl_B3[Balancing Measure 3]))</f>
        <v>#NUM!</v>
      </c>
    </row>
    <row r="93" spans="3:3" x14ac:dyDescent="0.25">
      <c r="C93" s="17" t="e" cm="1">
        <f t="array" ref="C93">MEDIAN(IF(ISNUMBER(Tbl_B3[Balancing Measure 3]),Tbl_B3[Balancing Measure 3]))</f>
        <v>#NUM!</v>
      </c>
    </row>
    <row r="94" spans="3:3" x14ac:dyDescent="0.25">
      <c r="C94" s="17" t="e" cm="1">
        <f t="array" ref="C94">MEDIAN(IF(ISNUMBER(Tbl_B3[Balancing Measure 3]),Tbl_B3[Balancing Measure 3]))</f>
        <v>#NUM!</v>
      </c>
    </row>
    <row r="95" spans="3:3" x14ac:dyDescent="0.25">
      <c r="C95" s="17" t="e" cm="1">
        <f t="array" ref="C95">MEDIAN(IF(ISNUMBER(Tbl_B3[Balancing Measure 3]),Tbl_B3[Balancing Measure 3]))</f>
        <v>#NUM!</v>
      </c>
    </row>
    <row r="96" spans="3:3" x14ac:dyDescent="0.25">
      <c r="C96" s="17" t="e" cm="1">
        <f t="array" ref="C96">MEDIAN(IF(ISNUMBER(Tbl_B3[Balancing Measure 3]),Tbl_B3[Balancing Measure 3]))</f>
        <v>#NUM!</v>
      </c>
    </row>
    <row r="97" spans="3:3" x14ac:dyDescent="0.25">
      <c r="C97" s="17" t="e" cm="1">
        <f t="array" ref="C97">MEDIAN(IF(ISNUMBER(Tbl_B3[Balancing Measure 3]),Tbl_B3[Balancing Measure 3]))</f>
        <v>#NUM!</v>
      </c>
    </row>
    <row r="98" spans="3:3" x14ac:dyDescent="0.25">
      <c r="C98" s="17" t="e" cm="1">
        <f t="array" ref="C98">MEDIAN(IF(ISNUMBER(Tbl_B3[Balancing Measure 3]),Tbl_B3[Balancing Measure 3]))</f>
        <v>#NUM!</v>
      </c>
    </row>
    <row r="99" spans="3:3" x14ac:dyDescent="0.25">
      <c r="C99" s="17" t="e" cm="1">
        <f t="array" ref="C99">MEDIAN(IF(ISNUMBER(Tbl_B3[Balancing Measure 3]),Tbl_B3[Balancing Measure 3]))</f>
        <v>#NUM!</v>
      </c>
    </row>
    <row r="100" spans="3:3" x14ac:dyDescent="0.25">
      <c r="C100" s="17" t="e" cm="1">
        <f t="array" ref="C100">MEDIAN(IF(ISNUMBER(Tbl_B3[Balancing Measure 3]),Tbl_B3[Balancing Measure 3]))</f>
        <v>#NUM!</v>
      </c>
    </row>
    <row r="101" spans="3:3" x14ac:dyDescent="0.25">
      <c r="C101" s="17" t="e" cm="1">
        <f t="array" ref="C101">MEDIAN(IF(ISNUMBER(Tbl_B3[Balancing Measure 3]),Tbl_B3[Balancing Measure 3]))</f>
        <v>#NUM!</v>
      </c>
    </row>
    <row r="102" spans="3:3" x14ac:dyDescent="0.25">
      <c r="C102" s="17" t="e" cm="1">
        <f t="array" ref="C102">MEDIAN(IF(ISNUMBER(Tbl_B3[Balancing Measure 3]),Tbl_B3[Balancing Measure 3]))</f>
        <v>#NUM!</v>
      </c>
    </row>
    <row r="103" spans="3:3" x14ac:dyDescent="0.25">
      <c r="C103" s="17" t="e" cm="1">
        <f t="array" ref="C103">MEDIAN(IF(ISNUMBER(Tbl_B3[Balancing Measure 3]),Tbl_B3[Balancing Measure 3]))</f>
        <v>#NUM!</v>
      </c>
    </row>
    <row r="104" spans="3:3" x14ac:dyDescent="0.25">
      <c r="C104" s="17" t="e" cm="1">
        <f t="array" ref="C104">MEDIAN(IF(ISNUMBER(Tbl_B3[Balancing Measure 3]),Tbl_B3[Balancing Measure 3]))</f>
        <v>#NUM!</v>
      </c>
    </row>
    <row r="105" spans="3:3" x14ac:dyDescent="0.25">
      <c r="C105" s="17" t="e" cm="1">
        <f t="array" ref="C105">MEDIAN(IF(ISNUMBER(Tbl_B3[Balancing Measure 3]),Tbl_B3[Balancing Measure 3]))</f>
        <v>#NUM!</v>
      </c>
    </row>
    <row r="106" spans="3:3" x14ac:dyDescent="0.25">
      <c r="C106" s="17" t="e" cm="1">
        <f t="array" ref="C106">MEDIAN(IF(ISNUMBER(Tbl_B3[Balancing Measure 3]),Tbl_B3[Balancing Measure 3]))</f>
        <v>#NUM!</v>
      </c>
    </row>
    <row r="107" spans="3:3" x14ac:dyDescent="0.25">
      <c r="C107" s="17" t="e" cm="1">
        <f t="array" ref="C107">MEDIAN(IF(ISNUMBER(Tbl_B3[Balancing Measure 3]),Tbl_B3[Balancing Measure 3]))</f>
        <v>#NUM!</v>
      </c>
    </row>
    <row r="108" spans="3:3" x14ac:dyDescent="0.25">
      <c r="C108" s="17" t="e" cm="1">
        <f t="array" ref="C108">MEDIAN(IF(ISNUMBER(Tbl_B3[Balancing Measure 3]),Tbl_B3[Balancing Measure 3]))</f>
        <v>#NUM!</v>
      </c>
    </row>
    <row r="109" spans="3:3" x14ac:dyDescent="0.25">
      <c r="C109" s="17" t="e" cm="1">
        <f t="array" ref="C109">MEDIAN(IF(ISNUMBER(Tbl_B3[Balancing Measure 3]),Tbl_B3[Balancing Measure 3]))</f>
        <v>#NUM!</v>
      </c>
    </row>
    <row r="110" spans="3:3" x14ac:dyDescent="0.25">
      <c r="C110" s="17" t="e" cm="1">
        <f t="array" ref="C110">MEDIAN(IF(ISNUMBER(Tbl_B3[Balancing Measure 3]),Tbl_B3[Balancing Measure 3]))</f>
        <v>#NUM!</v>
      </c>
    </row>
    <row r="111" spans="3:3" x14ac:dyDescent="0.25">
      <c r="C111" s="17" t="e" cm="1">
        <f t="array" ref="C111">MEDIAN(IF(ISNUMBER(Tbl_B3[Balancing Measure 3]),Tbl_B3[Balancing Measure 3]))</f>
        <v>#NUM!</v>
      </c>
    </row>
    <row r="112" spans="3:3" x14ac:dyDescent="0.25">
      <c r="C112" s="17" t="e" cm="1">
        <f t="array" ref="C112">MEDIAN(IF(ISNUMBER(Tbl_B3[Balancing Measure 3]),Tbl_B3[Balancing Measure 3]))</f>
        <v>#NUM!</v>
      </c>
    </row>
    <row r="113" spans="3:3" x14ac:dyDescent="0.25">
      <c r="C113" s="17" t="e" cm="1">
        <f t="array" ref="C113">MEDIAN(IF(ISNUMBER(Tbl_B3[Balancing Measure 3]),Tbl_B3[Balancing Measure 3]))</f>
        <v>#NUM!</v>
      </c>
    </row>
    <row r="114" spans="3:3" x14ac:dyDescent="0.25">
      <c r="C114" s="17" t="e" cm="1">
        <f t="array" ref="C114">MEDIAN(IF(ISNUMBER(Tbl_B3[Balancing Measure 3]),Tbl_B3[Balancing Measure 3]))</f>
        <v>#NUM!</v>
      </c>
    </row>
    <row r="115" spans="3:3" x14ac:dyDescent="0.25">
      <c r="C115" s="17" t="e" cm="1">
        <f t="array" ref="C115">MEDIAN(IF(ISNUMBER(Tbl_B3[Balancing Measure 3]),Tbl_B3[Balancing Measure 3]))</f>
        <v>#NUM!</v>
      </c>
    </row>
  </sheetData>
  <sheetProtection algorithmName="SHA-512" hashValue="/XmhgI2/CPfq0IeoRWLIM3U2rx7uKVCfrjzrqsVbnYN84WRK/l/mn89Lk5pqWXcBNca7bfSQP1hv5mR4epnmdA==" saltValue="ecxNJNSvNE8g9vBR8iB6+Q==" spinCount="100000" sheet="1" objects="1" formatCells="0" formatColumns="0" formatRows="0" insertColumns="0" insertRows="0" deleteColumns="0" deleteRows="0" autoFilter="0"/>
  <mergeCells count="2">
    <mergeCell ref="F3:P3"/>
    <mergeCell ref="E26:P31"/>
  </mergeCells>
  <pageMargins left="0.25" right="0.25" top="0.75" bottom="0.75" header="0.3" footer="0.3"/>
  <pageSetup scale="91" fitToHeight="0" orientation="landscape" r:id="rId1"/>
  <headerFooter>
    <oddHeader>&amp;L&amp;"Calibri,Regular"B3: Balancing Measure&amp;R&amp;G</oddHeader>
  </headerFooter>
  <drawing r:id="rId2"/>
  <legacyDrawing r:id="rId3"/>
  <legacyDrawingHF r:id="rId4"/>
  <tableParts count="1">
    <tablePart r:id="rId5"/>
  </tableParts>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F6DED0-4B15-4189-8F69-CC0253416099}">
  <sheetPr codeName="Sheet13">
    <tabColor theme="5" tint="0.59999389629810485"/>
    <pageSetUpPr fitToPage="1"/>
  </sheetPr>
  <dimension ref="A1:X34"/>
  <sheetViews>
    <sheetView showGridLines="0" zoomScaleNormal="100" workbookViewId="0">
      <pane ySplit="1" topLeftCell="A2" activePane="bottomLeft" state="frozen"/>
      <selection activeCell="R18" sqref="R18"/>
      <selection pane="bottomLeft" activeCell="R18" sqref="R18"/>
    </sheetView>
  </sheetViews>
  <sheetFormatPr defaultRowHeight="15" x14ac:dyDescent="0.25"/>
  <cols>
    <col min="1" max="1" width="25.7109375" style="18" customWidth="1"/>
    <col min="2" max="2" width="12.7109375" style="18" customWidth="1"/>
    <col min="3" max="3" width="4.7109375" style="18" customWidth="1"/>
    <col min="4" max="16384" width="9.140625" style="18"/>
  </cols>
  <sheetData>
    <row r="1" spans="1:24" s="46" customFormat="1" ht="23.25" x14ac:dyDescent="0.35">
      <c r="A1" s="45" t="s">
        <v>31</v>
      </c>
    </row>
    <row r="2" spans="1:24" s="12" customFormat="1" ht="12" x14ac:dyDescent="0.2">
      <c r="A2" s="12" t="s">
        <v>32</v>
      </c>
      <c r="B2" s="12" t="s">
        <v>61</v>
      </c>
      <c r="P2" s="168" t="s">
        <v>163</v>
      </c>
      <c r="Q2" s="168"/>
      <c r="R2" s="168"/>
      <c r="S2" s="168"/>
      <c r="T2" s="168"/>
      <c r="U2" s="168"/>
      <c r="V2" s="168"/>
      <c r="W2" s="168"/>
      <c r="X2" s="168"/>
    </row>
    <row r="3" spans="1:24" s="6" customFormat="1" x14ac:dyDescent="0.25">
      <c r="A3" s="6" t="s">
        <v>33</v>
      </c>
      <c r="B3" s="6" t="s">
        <v>34</v>
      </c>
      <c r="D3" s="14" t="s">
        <v>19</v>
      </c>
      <c r="E3" s="129" t="s">
        <v>20</v>
      </c>
      <c r="F3" s="129"/>
      <c r="G3" s="129"/>
      <c r="H3" s="129"/>
      <c r="I3" s="129"/>
      <c r="J3" s="129"/>
      <c r="K3" s="129"/>
      <c r="L3" s="129"/>
      <c r="M3" s="129"/>
      <c r="N3" s="129"/>
      <c r="P3" s="168"/>
      <c r="Q3" s="168"/>
      <c r="R3" s="168"/>
      <c r="S3" s="168"/>
      <c r="T3" s="168"/>
      <c r="U3" s="168"/>
      <c r="V3" s="168"/>
      <c r="W3" s="168"/>
      <c r="X3" s="168"/>
    </row>
    <row r="4" spans="1:24" x14ac:dyDescent="0.25">
      <c r="A4" s="22" t="s">
        <v>35</v>
      </c>
      <c r="B4" s="18">
        <v>10</v>
      </c>
      <c r="P4" s="167" t="s">
        <v>162</v>
      </c>
      <c r="Q4" s="130"/>
      <c r="R4" s="130"/>
      <c r="S4" s="130"/>
      <c r="T4" s="130"/>
      <c r="U4" s="130"/>
      <c r="V4" s="130"/>
      <c r="W4" s="130"/>
      <c r="X4" s="130"/>
    </row>
    <row r="5" spans="1:24" x14ac:dyDescent="0.25">
      <c r="A5" s="22" t="s">
        <v>36</v>
      </c>
      <c r="B5" s="18">
        <v>15</v>
      </c>
      <c r="P5" s="130"/>
      <c r="Q5" s="130"/>
      <c r="R5" s="130"/>
      <c r="S5" s="130"/>
      <c r="T5" s="130"/>
      <c r="U5" s="130"/>
      <c r="V5" s="130"/>
      <c r="W5" s="130"/>
      <c r="X5" s="130"/>
    </row>
    <row r="6" spans="1:24" x14ac:dyDescent="0.25">
      <c r="A6" s="22" t="s">
        <v>37</v>
      </c>
      <c r="B6" s="18">
        <v>31</v>
      </c>
      <c r="P6" s="130"/>
      <c r="Q6" s="130"/>
      <c r="R6" s="130"/>
      <c r="S6" s="130"/>
      <c r="T6" s="130"/>
      <c r="U6" s="130"/>
      <c r="V6" s="130"/>
      <c r="W6" s="130"/>
      <c r="X6" s="130"/>
    </row>
    <row r="7" spans="1:24" x14ac:dyDescent="0.25">
      <c r="A7" s="22" t="s">
        <v>38</v>
      </c>
      <c r="B7" s="18">
        <v>42</v>
      </c>
      <c r="P7" s="130"/>
      <c r="Q7" s="130"/>
      <c r="R7" s="130"/>
      <c r="S7" s="130"/>
      <c r="T7" s="130"/>
      <c r="U7" s="130"/>
      <c r="V7" s="130"/>
      <c r="W7" s="130"/>
      <c r="X7" s="130"/>
    </row>
    <row r="8" spans="1:24" x14ac:dyDescent="0.25">
      <c r="A8" s="22" t="s">
        <v>39</v>
      </c>
      <c r="B8" s="18">
        <v>58</v>
      </c>
      <c r="P8" s="130"/>
      <c r="Q8" s="130"/>
      <c r="R8" s="130"/>
      <c r="S8" s="130"/>
      <c r="T8" s="130"/>
      <c r="U8" s="130"/>
      <c r="V8" s="130"/>
      <c r="W8" s="130"/>
      <c r="X8" s="130"/>
    </row>
    <row r="9" spans="1:24" x14ac:dyDescent="0.25">
      <c r="A9" s="22" t="s">
        <v>40</v>
      </c>
      <c r="B9" s="18">
        <v>69</v>
      </c>
    </row>
    <row r="10" spans="1:24" x14ac:dyDescent="0.25">
      <c r="A10" s="22" t="s">
        <v>41</v>
      </c>
      <c r="B10" s="18">
        <v>44</v>
      </c>
    </row>
    <row r="11" spans="1:24" x14ac:dyDescent="0.25">
      <c r="A11" s="22" t="s">
        <v>42</v>
      </c>
      <c r="B11" s="18">
        <v>13</v>
      </c>
    </row>
    <row r="12" spans="1:24" x14ac:dyDescent="0.25">
      <c r="A12" s="22" t="s">
        <v>43</v>
      </c>
      <c r="B12" s="18">
        <v>6</v>
      </c>
    </row>
    <row r="13" spans="1:24" x14ac:dyDescent="0.25">
      <c r="A13" s="22" t="s">
        <v>44</v>
      </c>
      <c r="B13" s="18">
        <v>2</v>
      </c>
    </row>
    <row r="23" spans="4:14" x14ac:dyDescent="0.25">
      <c r="D23" s="19" t="s">
        <v>3</v>
      </c>
      <c r="E23" s="20"/>
      <c r="F23" s="20"/>
      <c r="G23" s="20"/>
      <c r="H23" s="20"/>
      <c r="I23" s="20"/>
      <c r="J23" s="20"/>
      <c r="K23" s="20"/>
      <c r="L23" s="20"/>
      <c r="M23" s="20"/>
      <c r="N23" s="20"/>
    </row>
    <row r="24" spans="4:14" x14ac:dyDescent="0.25">
      <c r="D24" s="158" t="s">
        <v>21</v>
      </c>
      <c r="E24" s="159"/>
      <c r="F24" s="159"/>
      <c r="G24" s="159"/>
      <c r="H24" s="159"/>
      <c r="I24" s="159"/>
      <c r="J24" s="159"/>
      <c r="K24" s="159"/>
      <c r="L24" s="159"/>
      <c r="M24" s="159"/>
      <c r="N24" s="160"/>
    </row>
    <row r="25" spans="4:14" x14ac:dyDescent="0.25">
      <c r="D25" s="161"/>
      <c r="E25" s="162"/>
      <c r="F25" s="162"/>
      <c r="G25" s="162"/>
      <c r="H25" s="162"/>
      <c r="I25" s="162"/>
      <c r="J25" s="162"/>
      <c r="K25" s="162"/>
      <c r="L25" s="162"/>
      <c r="M25" s="162"/>
      <c r="N25" s="163"/>
    </row>
    <row r="26" spans="4:14" x14ac:dyDescent="0.25">
      <c r="D26" s="161"/>
      <c r="E26" s="162"/>
      <c r="F26" s="162"/>
      <c r="G26" s="162"/>
      <c r="H26" s="162"/>
      <c r="I26" s="162"/>
      <c r="J26" s="162"/>
      <c r="K26" s="162"/>
      <c r="L26" s="162"/>
      <c r="M26" s="162"/>
      <c r="N26" s="163"/>
    </row>
    <row r="27" spans="4:14" x14ac:dyDescent="0.25">
      <c r="D27" s="161"/>
      <c r="E27" s="162"/>
      <c r="F27" s="162"/>
      <c r="G27" s="162"/>
      <c r="H27" s="162"/>
      <c r="I27" s="162"/>
      <c r="J27" s="162"/>
      <c r="K27" s="162"/>
      <c r="L27" s="162"/>
      <c r="M27" s="162"/>
      <c r="N27" s="163"/>
    </row>
    <row r="28" spans="4:14" x14ac:dyDescent="0.25">
      <c r="D28" s="161"/>
      <c r="E28" s="162"/>
      <c r="F28" s="162"/>
      <c r="G28" s="162"/>
      <c r="H28" s="162"/>
      <c r="I28" s="162"/>
      <c r="J28" s="162"/>
      <c r="K28" s="162"/>
      <c r="L28" s="162"/>
      <c r="M28" s="162"/>
      <c r="N28" s="163"/>
    </row>
    <row r="29" spans="4:14" x14ac:dyDescent="0.25">
      <c r="D29" s="161"/>
      <c r="E29" s="162"/>
      <c r="F29" s="162"/>
      <c r="G29" s="162"/>
      <c r="H29" s="162"/>
      <c r="I29" s="162"/>
      <c r="J29" s="162"/>
      <c r="K29" s="162"/>
      <c r="L29" s="162"/>
      <c r="M29" s="162"/>
      <c r="N29" s="163"/>
    </row>
    <row r="30" spans="4:14" x14ac:dyDescent="0.25">
      <c r="D30" s="161"/>
      <c r="E30" s="162"/>
      <c r="F30" s="162"/>
      <c r="G30" s="162"/>
      <c r="H30" s="162"/>
      <c r="I30" s="162"/>
      <c r="J30" s="162"/>
      <c r="K30" s="162"/>
      <c r="L30" s="162"/>
      <c r="M30" s="162"/>
      <c r="N30" s="163"/>
    </row>
    <row r="31" spans="4:14" x14ac:dyDescent="0.25">
      <c r="D31" s="161"/>
      <c r="E31" s="162"/>
      <c r="F31" s="162"/>
      <c r="G31" s="162"/>
      <c r="H31" s="162"/>
      <c r="I31" s="162"/>
      <c r="J31" s="162"/>
      <c r="K31" s="162"/>
      <c r="L31" s="162"/>
      <c r="M31" s="162"/>
      <c r="N31" s="163"/>
    </row>
    <row r="32" spans="4:14" x14ac:dyDescent="0.25">
      <c r="D32" s="161"/>
      <c r="E32" s="162"/>
      <c r="F32" s="162"/>
      <c r="G32" s="162"/>
      <c r="H32" s="162"/>
      <c r="I32" s="162"/>
      <c r="J32" s="162"/>
      <c r="K32" s="162"/>
      <c r="L32" s="162"/>
      <c r="M32" s="162"/>
      <c r="N32" s="163"/>
    </row>
    <row r="33" spans="4:14" x14ac:dyDescent="0.25">
      <c r="D33" s="161"/>
      <c r="E33" s="162"/>
      <c r="F33" s="162"/>
      <c r="G33" s="162"/>
      <c r="H33" s="162"/>
      <c r="I33" s="162"/>
      <c r="J33" s="162"/>
      <c r="K33" s="162"/>
      <c r="L33" s="162"/>
      <c r="M33" s="162"/>
      <c r="N33" s="163"/>
    </row>
    <row r="34" spans="4:14" x14ac:dyDescent="0.25">
      <c r="D34" s="164"/>
      <c r="E34" s="165"/>
      <c r="F34" s="165"/>
      <c r="G34" s="165"/>
      <c r="H34" s="165"/>
      <c r="I34" s="165"/>
      <c r="J34" s="165"/>
      <c r="K34" s="165"/>
      <c r="L34" s="165"/>
      <c r="M34" s="165"/>
      <c r="N34" s="166"/>
    </row>
  </sheetData>
  <sheetProtection formatCells="0" formatColumns="0" formatRows="0" insertColumns="0" insertRows="0" deleteColumns="0" deleteRows="0" autoFilter="0"/>
  <mergeCells count="4">
    <mergeCell ref="E3:N3"/>
    <mergeCell ref="D24:N34"/>
    <mergeCell ref="P4:X8"/>
    <mergeCell ref="P2:X3"/>
  </mergeCells>
  <pageMargins left="0.25" right="0.25" top="0.75" bottom="0.75" header="0.3" footer="0.3"/>
  <pageSetup scale="90" orientation="landscape" r:id="rId1"/>
  <drawing r:id="rId2"/>
  <legacyDrawing r:id="rId3"/>
  <tableParts count="1">
    <tablePart r:id="rId4"/>
  </tableParts>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02D23D-31C8-486B-84E4-A6DFECF0F645}">
  <sheetPr codeName="Sheet14">
    <tabColor theme="5" tint="0.59999389629810485"/>
    <pageSetUpPr fitToPage="1"/>
  </sheetPr>
  <dimension ref="A1:Y34"/>
  <sheetViews>
    <sheetView showGridLines="0" zoomScaleNormal="100" workbookViewId="0">
      <pane ySplit="1" topLeftCell="A2" activePane="bottomLeft" state="frozen"/>
      <selection activeCell="R18" sqref="R18"/>
      <selection pane="bottomLeft" activeCell="R18" sqref="R18"/>
    </sheetView>
  </sheetViews>
  <sheetFormatPr defaultRowHeight="15" x14ac:dyDescent="0.25"/>
  <cols>
    <col min="1" max="1" width="25.7109375" style="18" customWidth="1"/>
    <col min="2" max="3" width="12.7109375" style="16" customWidth="1"/>
    <col min="4" max="4" width="4.7109375" style="18" customWidth="1"/>
    <col min="5" max="16384" width="9.140625" style="18"/>
  </cols>
  <sheetData>
    <row r="1" spans="1:25" s="46" customFormat="1" ht="23.25" x14ac:dyDescent="0.35">
      <c r="A1" s="45" t="s">
        <v>22</v>
      </c>
    </row>
    <row r="2" spans="1:25" s="12" customFormat="1" ht="12" x14ac:dyDescent="0.2">
      <c r="A2" s="12" t="s">
        <v>23</v>
      </c>
      <c r="B2" s="12" t="s">
        <v>61</v>
      </c>
      <c r="C2" s="12" t="s">
        <v>16</v>
      </c>
      <c r="Q2" s="168" t="s">
        <v>164</v>
      </c>
      <c r="R2" s="168"/>
      <c r="S2" s="168"/>
      <c r="T2" s="168"/>
      <c r="U2" s="168"/>
      <c r="V2" s="168"/>
      <c r="W2" s="168"/>
      <c r="X2" s="168"/>
      <c r="Y2" s="168"/>
    </row>
    <row r="3" spans="1:25" s="6" customFormat="1" x14ac:dyDescent="0.25">
      <c r="A3" s="14" t="s">
        <v>24</v>
      </c>
      <c r="B3" s="14" t="s">
        <v>1</v>
      </c>
      <c r="C3" s="14" t="s">
        <v>25</v>
      </c>
      <c r="E3" s="14" t="s">
        <v>19</v>
      </c>
      <c r="F3" s="129" t="s">
        <v>20</v>
      </c>
      <c r="G3" s="129"/>
      <c r="H3" s="129"/>
      <c r="I3" s="129"/>
      <c r="J3" s="129"/>
      <c r="K3" s="129"/>
      <c r="L3" s="129"/>
      <c r="M3" s="129"/>
      <c r="N3" s="129"/>
      <c r="O3" s="129"/>
      <c r="Q3" s="168"/>
      <c r="R3" s="168"/>
      <c r="S3" s="168"/>
      <c r="T3" s="168"/>
      <c r="U3" s="168"/>
      <c r="V3" s="168"/>
      <c r="W3" s="168"/>
      <c r="X3" s="168"/>
      <c r="Y3" s="168"/>
    </row>
    <row r="4" spans="1:25" x14ac:dyDescent="0.25">
      <c r="A4" s="18" t="s">
        <v>26</v>
      </c>
      <c r="B4" s="16">
        <v>62</v>
      </c>
      <c r="C4" s="17">
        <f>SUM(Tbl_Pareto[[#Headers],[Percent]]:Tbl_Pareto[[#This Row],[Percent]])</f>
        <v>62</v>
      </c>
      <c r="Q4" s="167" t="s">
        <v>165</v>
      </c>
      <c r="R4" s="130"/>
      <c r="S4" s="130"/>
      <c r="T4" s="130"/>
      <c r="U4" s="130"/>
      <c r="V4" s="130"/>
      <c r="W4" s="130"/>
      <c r="X4" s="130"/>
      <c r="Y4" s="130"/>
    </row>
    <row r="5" spans="1:25" x14ac:dyDescent="0.25">
      <c r="A5" s="18" t="s">
        <v>27</v>
      </c>
      <c r="B5" s="16">
        <v>24</v>
      </c>
      <c r="C5" s="17">
        <f>SUM(Tbl_Pareto[[#Headers],[Percent]]:Tbl_Pareto[[#This Row],[Percent]])</f>
        <v>86</v>
      </c>
      <c r="Q5" s="130"/>
      <c r="R5" s="130"/>
      <c r="S5" s="130"/>
      <c r="T5" s="130"/>
      <c r="U5" s="130"/>
      <c r="V5" s="130"/>
      <c r="W5" s="130"/>
      <c r="X5" s="130"/>
      <c r="Y5" s="130"/>
    </row>
    <row r="6" spans="1:25" x14ac:dyDescent="0.25">
      <c r="A6" s="18" t="s">
        <v>28</v>
      </c>
      <c r="B6" s="16">
        <v>7</v>
      </c>
      <c r="C6" s="17">
        <f>SUM(Tbl_Pareto[[#Headers],[Percent]]:Tbl_Pareto[[#This Row],[Percent]])</f>
        <v>93</v>
      </c>
      <c r="Q6" s="130"/>
      <c r="R6" s="130"/>
      <c r="S6" s="130"/>
      <c r="T6" s="130"/>
      <c r="U6" s="130"/>
      <c r="V6" s="130"/>
      <c r="W6" s="130"/>
      <c r="X6" s="130"/>
      <c r="Y6" s="130"/>
    </row>
    <row r="7" spans="1:25" x14ac:dyDescent="0.25">
      <c r="A7" s="18" t="s">
        <v>29</v>
      </c>
      <c r="B7" s="16">
        <v>4</v>
      </c>
      <c r="C7" s="17">
        <f>SUM(Tbl_Pareto[[#Headers],[Percent]]:Tbl_Pareto[[#This Row],[Percent]])</f>
        <v>97</v>
      </c>
      <c r="Q7" s="130"/>
      <c r="R7" s="130"/>
      <c r="S7" s="130"/>
      <c r="T7" s="130"/>
      <c r="U7" s="130"/>
      <c r="V7" s="130"/>
      <c r="W7" s="130"/>
      <c r="X7" s="130"/>
      <c r="Y7" s="130"/>
    </row>
    <row r="8" spans="1:25" x14ac:dyDescent="0.25">
      <c r="A8" s="18" t="s">
        <v>30</v>
      </c>
      <c r="B8" s="16">
        <v>3</v>
      </c>
      <c r="C8" s="17">
        <f>SUM(Tbl_Pareto[[#Headers],[Percent]]:Tbl_Pareto[[#This Row],[Percent]])</f>
        <v>100</v>
      </c>
      <c r="Q8" s="130"/>
      <c r="R8" s="130"/>
      <c r="S8" s="130"/>
      <c r="T8" s="130"/>
      <c r="U8" s="130"/>
      <c r="V8" s="130"/>
      <c r="W8" s="130"/>
      <c r="X8" s="130"/>
      <c r="Y8" s="130"/>
    </row>
    <row r="23" spans="5:15" x14ac:dyDescent="0.25">
      <c r="E23" s="19" t="s">
        <v>3</v>
      </c>
      <c r="F23" s="20"/>
      <c r="G23" s="20"/>
      <c r="H23" s="20"/>
      <c r="I23" s="20"/>
      <c r="J23" s="20"/>
      <c r="K23" s="20"/>
      <c r="L23" s="20"/>
      <c r="M23" s="20"/>
      <c r="N23" s="20"/>
      <c r="O23" s="20"/>
    </row>
    <row r="24" spans="5:15" x14ac:dyDescent="0.25">
      <c r="E24" s="158" t="s">
        <v>21</v>
      </c>
      <c r="F24" s="159"/>
      <c r="G24" s="159"/>
      <c r="H24" s="159"/>
      <c r="I24" s="159"/>
      <c r="J24" s="159"/>
      <c r="K24" s="159"/>
      <c r="L24" s="159"/>
      <c r="M24" s="159"/>
      <c r="N24" s="159"/>
      <c r="O24" s="160"/>
    </row>
    <row r="25" spans="5:15" x14ac:dyDescent="0.25">
      <c r="E25" s="161"/>
      <c r="F25" s="162"/>
      <c r="G25" s="162"/>
      <c r="H25" s="162"/>
      <c r="I25" s="162"/>
      <c r="J25" s="162"/>
      <c r="K25" s="162"/>
      <c r="L25" s="162"/>
      <c r="M25" s="162"/>
      <c r="N25" s="162"/>
      <c r="O25" s="163"/>
    </row>
    <row r="26" spans="5:15" x14ac:dyDescent="0.25">
      <c r="E26" s="161"/>
      <c r="F26" s="162"/>
      <c r="G26" s="162"/>
      <c r="H26" s="162"/>
      <c r="I26" s="162"/>
      <c r="J26" s="162"/>
      <c r="K26" s="162"/>
      <c r="L26" s="162"/>
      <c r="M26" s="162"/>
      <c r="N26" s="162"/>
      <c r="O26" s="163"/>
    </row>
    <row r="27" spans="5:15" x14ac:dyDescent="0.25">
      <c r="E27" s="161"/>
      <c r="F27" s="162"/>
      <c r="G27" s="162"/>
      <c r="H27" s="162"/>
      <c r="I27" s="162"/>
      <c r="J27" s="162"/>
      <c r="K27" s="162"/>
      <c r="L27" s="162"/>
      <c r="M27" s="162"/>
      <c r="N27" s="162"/>
      <c r="O27" s="163"/>
    </row>
    <row r="28" spans="5:15" x14ac:dyDescent="0.25">
      <c r="E28" s="161"/>
      <c r="F28" s="162"/>
      <c r="G28" s="162"/>
      <c r="H28" s="162"/>
      <c r="I28" s="162"/>
      <c r="J28" s="162"/>
      <c r="K28" s="162"/>
      <c r="L28" s="162"/>
      <c r="M28" s="162"/>
      <c r="N28" s="162"/>
      <c r="O28" s="163"/>
    </row>
    <row r="29" spans="5:15" x14ac:dyDescent="0.25">
      <c r="E29" s="161"/>
      <c r="F29" s="162"/>
      <c r="G29" s="162"/>
      <c r="H29" s="162"/>
      <c r="I29" s="162"/>
      <c r="J29" s="162"/>
      <c r="K29" s="162"/>
      <c r="L29" s="162"/>
      <c r="M29" s="162"/>
      <c r="N29" s="162"/>
      <c r="O29" s="163"/>
    </row>
    <row r="30" spans="5:15" x14ac:dyDescent="0.25">
      <c r="E30" s="161"/>
      <c r="F30" s="162"/>
      <c r="G30" s="162"/>
      <c r="H30" s="162"/>
      <c r="I30" s="162"/>
      <c r="J30" s="162"/>
      <c r="K30" s="162"/>
      <c r="L30" s="162"/>
      <c r="M30" s="162"/>
      <c r="N30" s="162"/>
      <c r="O30" s="163"/>
    </row>
    <row r="31" spans="5:15" x14ac:dyDescent="0.25">
      <c r="E31" s="161"/>
      <c r="F31" s="162"/>
      <c r="G31" s="162"/>
      <c r="H31" s="162"/>
      <c r="I31" s="162"/>
      <c r="J31" s="162"/>
      <c r="K31" s="162"/>
      <c r="L31" s="162"/>
      <c r="M31" s="162"/>
      <c r="N31" s="162"/>
      <c r="O31" s="163"/>
    </row>
    <row r="32" spans="5:15" x14ac:dyDescent="0.25">
      <c r="E32" s="161"/>
      <c r="F32" s="162"/>
      <c r="G32" s="162"/>
      <c r="H32" s="162"/>
      <c r="I32" s="162"/>
      <c r="J32" s="162"/>
      <c r="K32" s="162"/>
      <c r="L32" s="162"/>
      <c r="M32" s="162"/>
      <c r="N32" s="162"/>
      <c r="O32" s="163"/>
    </row>
    <row r="33" spans="5:15" x14ac:dyDescent="0.25">
      <c r="E33" s="161"/>
      <c r="F33" s="162"/>
      <c r="G33" s="162"/>
      <c r="H33" s="162"/>
      <c r="I33" s="162"/>
      <c r="J33" s="162"/>
      <c r="K33" s="162"/>
      <c r="L33" s="162"/>
      <c r="M33" s="162"/>
      <c r="N33" s="162"/>
      <c r="O33" s="163"/>
    </row>
    <row r="34" spans="5:15" x14ac:dyDescent="0.25">
      <c r="E34" s="164"/>
      <c r="F34" s="165"/>
      <c r="G34" s="165"/>
      <c r="H34" s="165"/>
      <c r="I34" s="165"/>
      <c r="J34" s="165"/>
      <c r="K34" s="165"/>
      <c r="L34" s="165"/>
      <c r="M34" s="165"/>
      <c r="N34" s="165"/>
      <c r="O34" s="166"/>
    </row>
  </sheetData>
  <sheetProtection formatCells="0" formatColumns="0" formatRows="0" insertColumns="0" insertRows="0" deleteColumns="0" deleteRows="0" autoFilter="0"/>
  <mergeCells count="4">
    <mergeCell ref="F3:O3"/>
    <mergeCell ref="E24:O34"/>
    <mergeCell ref="Q2:Y3"/>
    <mergeCell ref="Q4:Y8"/>
  </mergeCells>
  <pageMargins left="0.25" right="0.25" top="0.75" bottom="0.75" header="0.3" footer="0.3"/>
  <pageSetup scale="87" orientation="landscape" r:id="rId1"/>
  <headerFooter>
    <oddHeader>&amp;L&amp;"Calibri,Regular"Pareto Chart&amp;R&amp;G</oddHeader>
  </headerFooter>
  <drawing r:id="rId2"/>
  <legacyDrawing r:id="rId3"/>
  <legacyDrawingHF r:id="rId4"/>
  <tableParts count="1">
    <tablePart r:id="rId5"/>
  </tableParts>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F1C48DC-F7E4-4494-83AD-FCE0C935429F}">
  <sheetPr codeName="Sheet15">
    <tabColor theme="5" tint="0.59999389629810485"/>
    <pageSetUpPr fitToPage="1"/>
  </sheetPr>
  <dimension ref="A1:Y54"/>
  <sheetViews>
    <sheetView showGridLines="0" zoomScaleNormal="100" workbookViewId="0">
      <pane ySplit="1" topLeftCell="A2" activePane="bottomLeft" state="frozen"/>
      <selection activeCell="R18" sqref="R18"/>
      <selection pane="bottomLeft" activeCell="R18" sqref="R18"/>
    </sheetView>
  </sheetViews>
  <sheetFormatPr defaultRowHeight="15" x14ac:dyDescent="0.25"/>
  <cols>
    <col min="1" max="1" width="12.7109375" style="18" customWidth="1"/>
    <col min="2" max="3" width="15.7109375" style="18" customWidth="1"/>
    <col min="4" max="4" width="4.7109375" style="18" customWidth="1"/>
    <col min="5" max="16384" width="9.140625" style="18"/>
  </cols>
  <sheetData>
    <row r="1" spans="1:25" s="45" customFormat="1" ht="23.25" x14ac:dyDescent="0.35">
      <c r="A1" s="45" t="s">
        <v>45</v>
      </c>
    </row>
    <row r="2" spans="1:25" s="12" customFormat="1" ht="12" customHeight="1" x14ac:dyDescent="0.2">
      <c r="A2" s="12" t="s">
        <v>50</v>
      </c>
      <c r="B2" s="12" t="s">
        <v>17</v>
      </c>
      <c r="C2" s="12" t="s">
        <v>17</v>
      </c>
      <c r="Q2" s="168" t="s">
        <v>167</v>
      </c>
      <c r="R2" s="168"/>
      <c r="S2" s="168"/>
      <c r="T2" s="168"/>
      <c r="U2" s="168"/>
      <c r="V2" s="168"/>
      <c r="W2" s="168"/>
      <c r="X2" s="168"/>
      <c r="Y2" s="168"/>
    </row>
    <row r="3" spans="1:25" s="6" customFormat="1" ht="15" customHeight="1" x14ac:dyDescent="0.25">
      <c r="A3" s="6" t="s">
        <v>46</v>
      </c>
      <c r="B3" s="6" t="s">
        <v>47</v>
      </c>
      <c r="C3" s="6" t="s">
        <v>48</v>
      </c>
      <c r="E3" s="14" t="s">
        <v>19</v>
      </c>
      <c r="F3" s="129" t="s">
        <v>20</v>
      </c>
      <c r="G3" s="129"/>
      <c r="H3" s="129"/>
      <c r="I3" s="129"/>
      <c r="J3" s="129"/>
      <c r="K3" s="129"/>
      <c r="L3" s="129"/>
      <c r="M3" s="129"/>
      <c r="N3" s="129"/>
      <c r="O3" s="129"/>
      <c r="Q3" s="168"/>
      <c r="R3" s="168"/>
      <c r="S3" s="168"/>
      <c r="T3" s="168"/>
      <c r="U3" s="168"/>
      <c r="V3" s="168"/>
      <c r="W3" s="168"/>
      <c r="X3" s="168"/>
      <c r="Y3" s="168"/>
    </row>
    <row r="4" spans="1:25" x14ac:dyDescent="0.25">
      <c r="A4" s="18">
        <v>1</v>
      </c>
      <c r="B4" s="16">
        <v>2.5</v>
      </c>
      <c r="C4" s="16">
        <v>1</v>
      </c>
      <c r="Q4" s="167" t="s">
        <v>166</v>
      </c>
      <c r="R4" s="130"/>
      <c r="S4" s="130"/>
      <c r="T4" s="130"/>
      <c r="U4" s="130"/>
      <c r="V4" s="130"/>
      <c r="W4" s="130"/>
      <c r="X4" s="130"/>
      <c r="Y4" s="130"/>
    </row>
    <row r="5" spans="1:25" x14ac:dyDescent="0.25">
      <c r="A5" s="18">
        <v>2</v>
      </c>
      <c r="B5" s="16">
        <v>3.9</v>
      </c>
      <c r="C5" s="16">
        <v>1.3</v>
      </c>
      <c r="Q5" s="130"/>
      <c r="R5" s="130"/>
      <c r="S5" s="130"/>
      <c r="T5" s="130"/>
      <c r="U5" s="130"/>
      <c r="V5" s="130"/>
      <c r="W5" s="130"/>
      <c r="X5" s="130"/>
      <c r="Y5" s="130"/>
    </row>
    <row r="6" spans="1:25" x14ac:dyDescent="0.25">
      <c r="A6" s="18">
        <v>3</v>
      </c>
      <c r="B6" s="16">
        <v>4.3</v>
      </c>
      <c r="C6" s="16">
        <v>1</v>
      </c>
      <c r="Q6" s="130"/>
      <c r="R6" s="130"/>
      <c r="S6" s="130"/>
      <c r="T6" s="130"/>
      <c r="U6" s="130"/>
      <c r="V6" s="130"/>
      <c r="W6" s="130"/>
      <c r="X6" s="130"/>
      <c r="Y6" s="130"/>
    </row>
    <row r="7" spans="1:25" x14ac:dyDescent="0.25">
      <c r="A7" s="18">
        <v>4</v>
      </c>
      <c r="B7" s="16">
        <v>4.8</v>
      </c>
      <c r="C7" s="16">
        <v>1.2</v>
      </c>
      <c r="Q7" s="130"/>
      <c r="R7" s="130"/>
      <c r="S7" s="130"/>
      <c r="T7" s="130"/>
      <c r="U7" s="130"/>
      <c r="V7" s="130"/>
      <c r="W7" s="130"/>
      <c r="X7" s="130"/>
      <c r="Y7" s="130"/>
    </row>
    <row r="8" spans="1:25" x14ac:dyDescent="0.25">
      <c r="A8" s="18">
        <v>5</v>
      </c>
      <c r="B8" s="16">
        <v>5.9</v>
      </c>
      <c r="C8" s="16">
        <v>1.5</v>
      </c>
      <c r="Q8" s="130"/>
      <c r="R8" s="130"/>
      <c r="S8" s="130"/>
      <c r="T8" s="130"/>
      <c r="U8" s="130"/>
      <c r="V8" s="130"/>
      <c r="W8" s="130"/>
      <c r="X8" s="130"/>
      <c r="Y8" s="130"/>
    </row>
    <row r="9" spans="1:25" x14ac:dyDescent="0.25">
      <c r="A9" s="18">
        <v>6</v>
      </c>
      <c r="B9" s="16">
        <v>7.7</v>
      </c>
      <c r="C9" s="16">
        <v>1.8</v>
      </c>
    </row>
    <row r="10" spans="1:25" x14ac:dyDescent="0.25">
      <c r="A10" s="18">
        <v>7</v>
      </c>
      <c r="B10" s="16">
        <v>8.3000000000000007</v>
      </c>
      <c r="C10" s="16">
        <v>2.2999999999999998</v>
      </c>
    </row>
    <row r="11" spans="1:25" x14ac:dyDescent="0.25">
      <c r="A11" s="18">
        <v>8</v>
      </c>
      <c r="B11" s="16">
        <v>9</v>
      </c>
      <c r="C11" s="16">
        <v>2.5</v>
      </c>
    </row>
    <row r="12" spans="1:25" x14ac:dyDescent="0.25">
      <c r="A12" s="18">
        <v>9</v>
      </c>
      <c r="B12" s="16">
        <v>10.3</v>
      </c>
      <c r="C12" s="16">
        <v>2.9</v>
      </c>
    </row>
    <row r="13" spans="1:25" x14ac:dyDescent="0.25">
      <c r="A13" s="18">
        <v>10</v>
      </c>
      <c r="B13" s="16">
        <v>11</v>
      </c>
      <c r="C13" s="16">
        <v>3</v>
      </c>
    </row>
    <row r="14" spans="1:25" x14ac:dyDescent="0.25">
      <c r="A14" s="18">
        <v>11</v>
      </c>
      <c r="B14" s="16">
        <v>12.2</v>
      </c>
      <c r="C14" s="16">
        <v>3.5</v>
      </c>
    </row>
    <row r="15" spans="1:25" x14ac:dyDescent="0.25">
      <c r="A15" s="18">
        <v>12</v>
      </c>
      <c r="B15" s="16">
        <v>13</v>
      </c>
      <c r="C15" s="16">
        <v>3.6</v>
      </c>
    </row>
    <row r="16" spans="1:25" x14ac:dyDescent="0.25">
      <c r="A16" s="18">
        <v>13</v>
      </c>
      <c r="B16" s="16">
        <v>14.1</v>
      </c>
      <c r="C16" s="16">
        <v>3.5</v>
      </c>
    </row>
    <row r="17" spans="1:15" x14ac:dyDescent="0.25">
      <c r="A17" s="18">
        <v>14</v>
      </c>
      <c r="B17" s="16">
        <v>15</v>
      </c>
      <c r="C17" s="16">
        <v>4.2</v>
      </c>
    </row>
    <row r="18" spans="1:15" x14ac:dyDescent="0.25">
      <c r="A18" s="18">
        <v>15</v>
      </c>
      <c r="B18" s="16">
        <v>15.3</v>
      </c>
      <c r="C18" s="16">
        <v>4.4000000000000004</v>
      </c>
    </row>
    <row r="19" spans="1:15" x14ac:dyDescent="0.25">
      <c r="A19" s="18">
        <v>16</v>
      </c>
      <c r="B19" s="16">
        <v>17.3</v>
      </c>
      <c r="C19" s="16">
        <v>4.7</v>
      </c>
    </row>
    <row r="20" spans="1:15" x14ac:dyDescent="0.25">
      <c r="A20" s="18">
        <v>17</v>
      </c>
      <c r="B20" s="16">
        <v>18.7</v>
      </c>
      <c r="C20" s="16">
        <v>4.8</v>
      </c>
    </row>
    <row r="21" spans="1:15" x14ac:dyDescent="0.25">
      <c r="A21" s="18">
        <v>18</v>
      </c>
      <c r="B21" s="16">
        <v>19.2</v>
      </c>
      <c r="C21" s="16">
        <v>5</v>
      </c>
    </row>
    <row r="22" spans="1:15" x14ac:dyDescent="0.25">
      <c r="A22" s="18">
        <v>19</v>
      </c>
      <c r="B22" s="16">
        <v>20</v>
      </c>
      <c r="C22" s="16">
        <v>5</v>
      </c>
    </row>
    <row r="23" spans="1:15" x14ac:dyDescent="0.25">
      <c r="A23" s="18">
        <v>20</v>
      </c>
      <c r="B23" s="16">
        <v>11.5</v>
      </c>
      <c r="C23" s="16">
        <v>3.7</v>
      </c>
    </row>
    <row r="24" spans="1:15" x14ac:dyDescent="0.25">
      <c r="A24" s="18">
        <v>21</v>
      </c>
      <c r="B24" s="16">
        <v>13.3</v>
      </c>
      <c r="C24" s="16">
        <v>3.9</v>
      </c>
    </row>
    <row r="25" spans="1:15" x14ac:dyDescent="0.25">
      <c r="A25" s="18">
        <v>22</v>
      </c>
      <c r="B25" s="16">
        <v>15</v>
      </c>
      <c r="C25" s="16">
        <v>4.5</v>
      </c>
    </row>
    <row r="26" spans="1:15" x14ac:dyDescent="0.25">
      <c r="A26" s="18">
        <v>23</v>
      </c>
      <c r="B26" s="16">
        <v>19.3</v>
      </c>
      <c r="C26" s="16">
        <v>4.5</v>
      </c>
    </row>
    <row r="27" spans="1:15" x14ac:dyDescent="0.25">
      <c r="A27" s="18">
        <v>24</v>
      </c>
      <c r="B27" s="16">
        <v>5.3</v>
      </c>
      <c r="C27" s="16">
        <v>1.9</v>
      </c>
    </row>
    <row r="28" spans="1:15" x14ac:dyDescent="0.25">
      <c r="A28" s="18">
        <v>25</v>
      </c>
      <c r="B28" s="16">
        <v>6.4</v>
      </c>
      <c r="C28" s="16">
        <v>2.5</v>
      </c>
    </row>
    <row r="29" spans="1:15" x14ac:dyDescent="0.25">
      <c r="A29" s="18">
        <v>26</v>
      </c>
      <c r="B29" s="16">
        <v>7.9</v>
      </c>
      <c r="C29" s="16">
        <v>2</v>
      </c>
      <c r="E29" s="19" t="s">
        <v>3</v>
      </c>
      <c r="F29" s="20"/>
      <c r="G29" s="20"/>
      <c r="H29" s="20"/>
      <c r="I29" s="20"/>
      <c r="J29" s="20"/>
      <c r="K29" s="20"/>
      <c r="L29" s="20"/>
      <c r="M29" s="20"/>
      <c r="N29" s="20"/>
      <c r="O29" s="20"/>
    </row>
    <row r="30" spans="1:15" x14ac:dyDescent="0.25">
      <c r="A30" s="18">
        <v>27</v>
      </c>
      <c r="B30" s="16">
        <v>6.4</v>
      </c>
      <c r="C30" s="16">
        <v>2.2999999999999998</v>
      </c>
      <c r="E30" s="158" t="s">
        <v>21</v>
      </c>
      <c r="F30" s="159"/>
      <c r="G30" s="159"/>
      <c r="H30" s="159"/>
      <c r="I30" s="159"/>
      <c r="J30" s="159"/>
      <c r="K30" s="159"/>
      <c r="L30" s="159"/>
      <c r="M30" s="159"/>
      <c r="N30" s="159"/>
      <c r="O30" s="160"/>
    </row>
    <row r="31" spans="1:15" x14ac:dyDescent="0.25">
      <c r="A31" s="18">
        <v>28</v>
      </c>
      <c r="B31" s="16">
        <v>5.3</v>
      </c>
      <c r="C31" s="16">
        <v>1.8</v>
      </c>
      <c r="E31" s="161"/>
      <c r="F31" s="162"/>
      <c r="G31" s="162"/>
      <c r="H31" s="162"/>
      <c r="I31" s="162"/>
      <c r="J31" s="162"/>
      <c r="K31" s="162"/>
      <c r="L31" s="162"/>
      <c r="M31" s="162"/>
      <c r="N31" s="162"/>
      <c r="O31" s="163"/>
    </row>
    <row r="32" spans="1:15" x14ac:dyDescent="0.25">
      <c r="A32" s="18">
        <v>29</v>
      </c>
      <c r="B32" s="16">
        <v>11.3</v>
      </c>
      <c r="C32" s="16">
        <v>3.4</v>
      </c>
      <c r="E32" s="161"/>
      <c r="F32" s="162"/>
      <c r="G32" s="162"/>
      <c r="H32" s="162"/>
      <c r="I32" s="162"/>
      <c r="J32" s="162"/>
      <c r="K32" s="162"/>
      <c r="L32" s="162"/>
      <c r="M32" s="162"/>
      <c r="N32" s="162"/>
      <c r="O32" s="163"/>
    </row>
    <row r="33" spans="1:15" x14ac:dyDescent="0.25">
      <c r="A33" s="18">
        <v>30</v>
      </c>
      <c r="B33" s="16">
        <v>6.3</v>
      </c>
      <c r="C33" s="16">
        <v>2.2999999999999998</v>
      </c>
      <c r="E33" s="161"/>
      <c r="F33" s="162"/>
      <c r="G33" s="162"/>
      <c r="H33" s="162"/>
      <c r="I33" s="162"/>
      <c r="J33" s="162"/>
      <c r="K33" s="162"/>
      <c r="L33" s="162"/>
      <c r="M33" s="162"/>
      <c r="N33" s="162"/>
      <c r="O33" s="163"/>
    </row>
    <row r="34" spans="1:15" x14ac:dyDescent="0.25">
      <c r="A34" s="18">
        <v>31</v>
      </c>
      <c r="B34" s="16">
        <v>7.4</v>
      </c>
      <c r="C34" s="16">
        <v>2.8</v>
      </c>
      <c r="E34" s="161"/>
      <c r="F34" s="162"/>
      <c r="G34" s="162"/>
      <c r="H34" s="162"/>
      <c r="I34" s="162"/>
      <c r="J34" s="162"/>
      <c r="K34" s="162"/>
      <c r="L34" s="162"/>
      <c r="M34" s="162"/>
      <c r="N34" s="162"/>
      <c r="O34" s="163"/>
    </row>
    <row r="35" spans="1:15" x14ac:dyDescent="0.25">
      <c r="A35" s="18">
        <v>32</v>
      </c>
      <c r="B35" s="16">
        <v>6.8</v>
      </c>
      <c r="C35" s="16">
        <v>2.2999999999999998</v>
      </c>
      <c r="E35" s="161"/>
      <c r="F35" s="162"/>
      <c r="G35" s="162"/>
      <c r="H35" s="162"/>
      <c r="I35" s="162"/>
      <c r="J35" s="162"/>
      <c r="K35" s="162"/>
      <c r="L35" s="162"/>
      <c r="M35" s="162"/>
      <c r="N35" s="162"/>
      <c r="O35" s="163"/>
    </row>
    <row r="36" spans="1:15" x14ac:dyDescent="0.25">
      <c r="A36" s="18">
        <v>33</v>
      </c>
      <c r="B36" s="16">
        <v>10.1</v>
      </c>
      <c r="C36" s="16">
        <v>3</v>
      </c>
      <c r="E36" s="161"/>
      <c r="F36" s="162"/>
      <c r="G36" s="162"/>
      <c r="H36" s="162"/>
      <c r="I36" s="162"/>
      <c r="J36" s="162"/>
      <c r="K36" s="162"/>
      <c r="L36" s="162"/>
      <c r="M36" s="162"/>
      <c r="N36" s="162"/>
      <c r="O36" s="163"/>
    </row>
    <row r="37" spans="1:15" x14ac:dyDescent="0.25">
      <c r="A37" s="18">
        <v>34</v>
      </c>
      <c r="B37" s="16">
        <v>10.3</v>
      </c>
      <c r="C37" s="16">
        <v>3.2</v>
      </c>
      <c r="E37" s="161"/>
      <c r="F37" s="162"/>
      <c r="G37" s="162"/>
      <c r="H37" s="162"/>
      <c r="I37" s="162"/>
      <c r="J37" s="162"/>
      <c r="K37" s="162"/>
      <c r="L37" s="162"/>
      <c r="M37" s="162"/>
      <c r="N37" s="162"/>
      <c r="O37" s="163"/>
    </row>
    <row r="38" spans="1:15" x14ac:dyDescent="0.25">
      <c r="A38" s="18">
        <v>35</v>
      </c>
      <c r="B38" s="16">
        <v>10.5</v>
      </c>
      <c r="C38" s="16">
        <v>3</v>
      </c>
      <c r="E38" s="161"/>
      <c r="F38" s="162"/>
      <c r="G38" s="162"/>
      <c r="H38" s="162"/>
      <c r="I38" s="162"/>
      <c r="J38" s="162"/>
      <c r="K38" s="162"/>
      <c r="L38" s="162"/>
      <c r="M38" s="162"/>
      <c r="N38" s="162"/>
      <c r="O38" s="163"/>
    </row>
    <row r="39" spans="1:15" x14ac:dyDescent="0.25">
      <c r="A39" s="18">
        <v>36</v>
      </c>
      <c r="B39" s="16">
        <v>13.1</v>
      </c>
      <c r="C39" s="16">
        <v>3.5</v>
      </c>
      <c r="E39" s="161"/>
      <c r="F39" s="162"/>
      <c r="G39" s="162"/>
      <c r="H39" s="162"/>
      <c r="I39" s="162"/>
      <c r="J39" s="162"/>
      <c r="K39" s="162"/>
      <c r="L39" s="162"/>
      <c r="M39" s="162"/>
      <c r="N39" s="162"/>
      <c r="O39" s="163"/>
    </row>
    <row r="40" spans="1:15" x14ac:dyDescent="0.25">
      <c r="A40" s="18">
        <v>37</v>
      </c>
      <c r="B40" s="16">
        <v>13</v>
      </c>
      <c r="C40" s="16">
        <v>3.9</v>
      </c>
      <c r="E40" s="164"/>
      <c r="F40" s="165"/>
      <c r="G40" s="165"/>
      <c r="H40" s="165"/>
      <c r="I40" s="165"/>
      <c r="J40" s="165"/>
      <c r="K40" s="165"/>
      <c r="L40" s="165"/>
      <c r="M40" s="165"/>
      <c r="N40" s="165"/>
      <c r="O40" s="166"/>
    </row>
    <row r="41" spans="1:15" x14ac:dyDescent="0.25">
      <c r="A41" s="18">
        <v>38</v>
      </c>
      <c r="B41" s="16">
        <v>14.9</v>
      </c>
      <c r="C41" s="16">
        <v>4</v>
      </c>
    </row>
    <row r="42" spans="1:15" x14ac:dyDescent="0.25">
      <c r="A42" s="18">
        <v>39</v>
      </c>
      <c r="B42" s="16">
        <v>14.4</v>
      </c>
      <c r="C42" s="16">
        <v>4.2</v>
      </c>
    </row>
    <row r="43" spans="1:15" x14ac:dyDescent="0.25">
      <c r="A43" s="18">
        <v>40</v>
      </c>
      <c r="B43" s="16">
        <v>17.100000000000001</v>
      </c>
      <c r="C43" s="16">
        <v>4.5</v>
      </c>
    </row>
    <row r="44" spans="1:15" x14ac:dyDescent="0.25">
      <c r="A44" s="18">
        <v>41</v>
      </c>
      <c r="B44" s="16">
        <v>17.5</v>
      </c>
      <c r="C44" s="16">
        <v>4.5999999999999996</v>
      </c>
    </row>
    <row r="45" spans="1:15" x14ac:dyDescent="0.25">
      <c r="A45" s="18">
        <v>42</v>
      </c>
      <c r="B45" s="16">
        <v>18.399999999999999</v>
      </c>
      <c r="C45" s="16">
        <v>4.9000000000000004</v>
      </c>
    </row>
    <row r="46" spans="1:15" x14ac:dyDescent="0.25">
      <c r="A46" s="18">
        <v>43</v>
      </c>
      <c r="B46" s="16">
        <v>11</v>
      </c>
      <c r="C46" s="16">
        <v>3</v>
      </c>
    </row>
    <row r="47" spans="1:15" x14ac:dyDescent="0.25">
      <c r="A47" s="18">
        <v>44</v>
      </c>
      <c r="B47" s="16">
        <v>11.3</v>
      </c>
      <c r="C47" s="16">
        <v>3</v>
      </c>
    </row>
    <row r="48" spans="1:15" x14ac:dyDescent="0.25">
      <c r="A48" s="18">
        <v>45</v>
      </c>
      <c r="B48" s="16">
        <v>11.8</v>
      </c>
      <c r="C48" s="16">
        <v>3</v>
      </c>
    </row>
    <row r="49" spans="1:3" x14ac:dyDescent="0.25">
      <c r="A49" s="18">
        <v>46</v>
      </c>
      <c r="B49" s="16">
        <v>11.8</v>
      </c>
      <c r="C49" s="16">
        <v>3</v>
      </c>
    </row>
    <row r="50" spans="1:3" x14ac:dyDescent="0.25">
      <c r="A50" s="18">
        <v>47</v>
      </c>
      <c r="B50" s="16">
        <v>12</v>
      </c>
      <c r="C50" s="16">
        <v>3</v>
      </c>
    </row>
    <row r="51" spans="1:3" x14ac:dyDescent="0.25">
      <c r="A51" s="18">
        <v>48</v>
      </c>
      <c r="B51" s="16">
        <v>12.5</v>
      </c>
      <c r="C51" s="16">
        <v>3</v>
      </c>
    </row>
    <row r="52" spans="1:3" x14ac:dyDescent="0.25">
      <c r="A52" s="18">
        <v>49</v>
      </c>
      <c r="B52" s="16">
        <v>7</v>
      </c>
      <c r="C52" s="16">
        <v>2</v>
      </c>
    </row>
    <row r="53" spans="1:3" x14ac:dyDescent="0.25">
      <c r="A53" s="18">
        <v>50</v>
      </c>
      <c r="B53" s="16">
        <v>5</v>
      </c>
      <c r="C53" s="16">
        <v>1.4</v>
      </c>
    </row>
    <row r="54" spans="1:3" x14ac:dyDescent="0.25">
      <c r="B54" s="18">
        <v>12</v>
      </c>
    </row>
  </sheetData>
  <sheetProtection formatCells="0" formatColumns="0" formatRows="0" insertColumns="0" insertRows="0" deleteColumns="0" deleteRows="0" autoFilter="0"/>
  <mergeCells count="4">
    <mergeCell ref="F3:O3"/>
    <mergeCell ref="E30:O40"/>
    <mergeCell ref="Q2:Y3"/>
    <mergeCell ref="Q4:Y8"/>
  </mergeCells>
  <pageMargins left="0.25" right="0.25" top="0.75" bottom="0.75" header="0.3" footer="0.3"/>
  <pageSetup scale="66" orientation="landscape" r:id="rId1"/>
  <headerFooter>
    <oddHeader>&amp;L&amp;"Calibri,Regular"Scatter Plot&amp;R&amp;G</oddHeader>
  </headerFooter>
  <drawing r:id="rId2"/>
  <legacyDrawing r:id="rId3"/>
  <legacyDrawingHF r:id="rId4"/>
  <tableParts count="1">
    <tablePart r:id="rId5"/>
  </tablePart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2BEA9D-9497-4782-9FA0-A40D664F2F4D}">
  <sheetPr codeName="Sheet18">
    <tabColor theme="0"/>
    <pageSetUpPr fitToPage="1"/>
  </sheetPr>
  <dimension ref="A1:G18"/>
  <sheetViews>
    <sheetView showGridLines="0" zoomScaleNormal="100" zoomScaleSheetLayoutView="100" workbookViewId="0">
      <pane ySplit="3" topLeftCell="A4" activePane="bottomLeft" state="frozen"/>
      <selection activeCell="A16" sqref="A16:P26"/>
      <selection pane="bottomLeft"/>
    </sheetView>
  </sheetViews>
  <sheetFormatPr defaultRowHeight="15" x14ac:dyDescent="0.2"/>
  <cols>
    <col min="1" max="1" width="50.7109375" style="105" customWidth="1"/>
    <col min="2" max="2" width="15.7109375" style="105" customWidth="1"/>
    <col min="3" max="3" width="12.28515625" style="102" customWidth="1"/>
    <col min="4" max="4" width="13.85546875" style="102" hidden="1" customWidth="1"/>
    <col min="5" max="5" width="12.7109375" style="105" customWidth="1"/>
    <col min="6" max="6" width="50.7109375" style="102" customWidth="1"/>
    <col min="7" max="7" width="50.7109375" style="105" customWidth="1"/>
    <col min="8" max="16384" width="9.140625" style="102"/>
  </cols>
  <sheetData>
    <row r="1" spans="1:7" s="86" customFormat="1" ht="23.25" x14ac:dyDescent="0.2">
      <c r="A1" s="86" t="s">
        <v>154</v>
      </c>
      <c r="B1" s="87"/>
      <c r="E1" s="87"/>
      <c r="G1" s="87"/>
    </row>
    <row r="2" spans="1:7" s="90" customFormat="1" x14ac:dyDescent="0.2">
      <c r="A2" s="88" t="s">
        <v>153</v>
      </c>
      <c r="B2" s="89"/>
      <c r="E2" s="89"/>
      <c r="G2" s="89"/>
    </row>
    <row r="3" spans="1:7" s="93" customFormat="1" x14ac:dyDescent="0.2">
      <c r="A3" s="91" t="s">
        <v>111</v>
      </c>
      <c r="B3" s="91" t="s">
        <v>87</v>
      </c>
      <c r="C3" s="92" t="s">
        <v>69</v>
      </c>
      <c r="D3" s="92" t="s">
        <v>112</v>
      </c>
      <c r="E3" s="91" t="s">
        <v>4</v>
      </c>
      <c r="F3" s="92" t="s">
        <v>51</v>
      </c>
      <c r="G3" s="91" t="s">
        <v>120</v>
      </c>
    </row>
    <row r="4" spans="1:7" s="95" customFormat="1" ht="165" x14ac:dyDescent="0.2">
      <c r="A4" s="118" t="s">
        <v>217</v>
      </c>
      <c r="B4" s="94" t="s">
        <v>52</v>
      </c>
      <c r="C4" s="95" t="s">
        <v>5</v>
      </c>
      <c r="D4" s="95" t="s">
        <v>49</v>
      </c>
      <c r="E4" s="94" t="s">
        <v>110</v>
      </c>
      <c r="F4" s="205" t="s">
        <v>231</v>
      </c>
      <c r="G4" s="119" t="s">
        <v>219</v>
      </c>
    </row>
    <row r="5" spans="1:7" ht="60" x14ac:dyDescent="0.2">
      <c r="A5" s="96" t="s">
        <v>81</v>
      </c>
      <c r="B5" s="97" t="s">
        <v>70</v>
      </c>
      <c r="C5" s="96" t="s">
        <v>83</v>
      </c>
      <c r="D5" s="98" t="s">
        <v>85</v>
      </c>
      <c r="E5" s="99" t="s">
        <v>109</v>
      </c>
      <c r="F5" s="100" t="s">
        <v>129</v>
      </c>
      <c r="G5" s="101" t="s">
        <v>122</v>
      </c>
    </row>
    <row r="6" spans="1:7" ht="45" x14ac:dyDescent="0.2">
      <c r="A6" s="96" t="s">
        <v>65</v>
      </c>
      <c r="B6" s="97" t="s">
        <v>71</v>
      </c>
      <c r="C6" s="103" t="s">
        <v>84</v>
      </c>
      <c r="D6" s="104" t="s">
        <v>84</v>
      </c>
      <c r="E6" s="99" t="s">
        <v>109</v>
      </c>
      <c r="F6" s="100" t="s">
        <v>130</v>
      </c>
      <c r="G6" s="101" t="s">
        <v>118</v>
      </c>
    </row>
    <row r="7" spans="1:7" ht="60" x14ac:dyDescent="0.2">
      <c r="A7" s="96" t="s">
        <v>82</v>
      </c>
      <c r="B7" s="97" t="s">
        <v>72</v>
      </c>
      <c r="C7" s="103" t="s">
        <v>85</v>
      </c>
      <c r="D7" s="104" t="s">
        <v>85</v>
      </c>
      <c r="E7" s="99" t="s">
        <v>109</v>
      </c>
      <c r="F7" s="100" t="s">
        <v>131</v>
      </c>
      <c r="G7" s="101" t="s">
        <v>121</v>
      </c>
    </row>
    <row r="8" spans="1:7" ht="90" x14ac:dyDescent="0.2">
      <c r="A8" s="98" t="s">
        <v>114</v>
      </c>
      <c r="B8" s="97" t="s">
        <v>73</v>
      </c>
      <c r="C8" s="103" t="s">
        <v>86</v>
      </c>
      <c r="D8" s="104" t="s">
        <v>96</v>
      </c>
      <c r="E8" s="99" t="s">
        <v>109</v>
      </c>
      <c r="F8" s="100" t="s">
        <v>132</v>
      </c>
      <c r="G8" s="101" t="s">
        <v>123</v>
      </c>
    </row>
    <row r="9" spans="1:7" ht="45" x14ac:dyDescent="0.2">
      <c r="A9" s="96" t="s">
        <v>66</v>
      </c>
      <c r="B9" s="97" t="s">
        <v>74</v>
      </c>
      <c r="C9" s="103" t="s">
        <v>85</v>
      </c>
      <c r="D9" s="104" t="s">
        <v>85</v>
      </c>
      <c r="E9" s="99" t="s">
        <v>109</v>
      </c>
      <c r="F9" s="100" t="s">
        <v>133</v>
      </c>
      <c r="G9" s="101" t="s">
        <v>125</v>
      </c>
    </row>
    <row r="10" spans="1:7" ht="60" x14ac:dyDescent="0.2">
      <c r="A10" s="98" t="s">
        <v>113</v>
      </c>
      <c r="B10" s="98" t="s">
        <v>115</v>
      </c>
      <c r="C10" s="103" t="s">
        <v>83</v>
      </c>
      <c r="D10" s="104" t="s">
        <v>84</v>
      </c>
      <c r="E10" s="99" t="s">
        <v>109</v>
      </c>
      <c r="F10" s="100" t="s">
        <v>134</v>
      </c>
      <c r="G10" s="101" t="s">
        <v>124</v>
      </c>
    </row>
    <row r="11" spans="1:7" ht="60" x14ac:dyDescent="0.2">
      <c r="A11" s="105" t="s">
        <v>67</v>
      </c>
      <c r="B11" s="97" t="s">
        <v>75</v>
      </c>
      <c r="C11" s="103" t="s">
        <v>88</v>
      </c>
      <c r="D11" s="104" t="s">
        <v>97</v>
      </c>
      <c r="E11" s="99" t="s">
        <v>109</v>
      </c>
      <c r="F11" s="100" t="s">
        <v>135</v>
      </c>
      <c r="G11" s="101" t="s">
        <v>127</v>
      </c>
    </row>
    <row r="12" spans="1:7" ht="60" x14ac:dyDescent="0.2">
      <c r="A12" s="96" t="s">
        <v>68</v>
      </c>
      <c r="B12" s="97" t="s">
        <v>76</v>
      </c>
      <c r="C12" s="103" t="s">
        <v>84</v>
      </c>
      <c r="D12" s="104" t="s">
        <v>84</v>
      </c>
      <c r="E12" s="99" t="s">
        <v>109</v>
      </c>
      <c r="F12" s="100" t="s">
        <v>136</v>
      </c>
      <c r="G12" s="101" t="s">
        <v>128</v>
      </c>
    </row>
    <row r="13" spans="1:7" ht="45" x14ac:dyDescent="0.2">
      <c r="A13" s="96" t="s">
        <v>89</v>
      </c>
      <c r="B13" s="97" t="s">
        <v>77</v>
      </c>
      <c r="C13" s="103" t="s">
        <v>83</v>
      </c>
      <c r="D13" s="104" t="s">
        <v>84</v>
      </c>
      <c r="E13" s="99" t="s">
        <v>109</v>
      </c>
      <c r="F13" s="100" t="s">
        <v>137</v>
      </c>
      <c r="G13" s="101" t="s">
        <v>126</v>
      </c>
    </row>
    <row r="14" spans="1:7" ht="30" x14ac:dyDescent="0.2">
      <c r="A14" s="96" t="s">
        <v>90</v>
      </c>
      <c r="B14" s="97" t="s">
        <v>53</v>
      </c>
      <c r="C14" s="103" t="s">
        <v>83</v>
      </c>
      <c r="D14" s="104" t="s">
        <v>85</v>
      </c>
      <c r="E14" s="99" t="s">
        <v>109</v>
      </c>
      <c r="F14" s="100" t="s">
        <v>138</v>
      </c>
      <c r="G14" s="97"/>
    </row>
    <row r="15" spans="1:7" ht="105" x14ac:dyDescent="0.2">
      <c r="A15" s="96" t="s">
        <v>92</v>
      </c>
      <c r="B15" s="97" t="s">
        <v>78</v>
      </c>
      <c r="C15" s="103" t="s">
        <v>91</v>
      </c>
      <c r="D15" s="104" t="s">
        <v>97</v>
      </c>
      <c r="E15" s="99" t="s">
        <v>109</v>
      </c>
      <c r="F15" s="100" t="s">
        <v>139</v>
      </c>
      <c r="G15" s="101" t="s">
        <v>142</v>
      </c>
    </row>
    <row r="16" spans="1:7" ht="45" x14ac:dyDescent="0.2">
      <c r="A16" s="98" t="s">
        <v>117</v>
      </c>
      <c r="B16" s="98" t="s">
        <v>117</v>
      </c>
      <c r="C16" s="103" t="s">
        <v>94</v>
      </c>
      <c r="D16" s="104" t="s">
        <v>94</v>
      </c>
      <c r="E16" s="99" t="s">
        <v>109</v>
      </c>
      <c r="F16" s="100" t="s">
        <v>140</v>
      </c>
      <c r="G16" s="96"/>
    </row>
    <row r="17" spans="1:7" ht="45" x14ac:dyDescent="0.2">
      <c r="A17" s="96" t="s">
        <v>93</v>
      </c>
      <c r="B17" s="106" t="s">
        <v>99</v>
      </c>
      <c r="C17" s="103" t="s">
        <v>95</v>
      </c>
      <c r="D17" s="104" t="s">
        <v>94</v>
      </c>
      <c r="E17" s="99" t="s">
        <v>109</v>
      </c>
      <c r="F17" s="101" t="s">
        <v>141</v>
      </c>
      <c r="G17" s="101" t="s">
        <v>143</v>
      </c>
    </row>
    <row r="18" spans="1:7" ht="225" x14ac:dyDescent="0.2">
      <c r="A18" s="100" t="s">
        <v>145</v>
      </c>
      <c r="B18" s="106" t="s">
        <v>100</v>
      </c>
      <c r="C18" s="103" t="s">
        <v>96</v>
      </c>
      <c r="D18" s="104" t="s">
        <v>96</v>
      </c>
      <c r="E18" s="99" t="s">
        <v>109</v>
      </c>
      <c r="F18" s="100" t="s">
        <v>119</v>
      </c>
      <c r="G18" s="101" t="s">
        <v>144</v>
      </c>
    </row>
  </sheetData>
  <sheetProtection algorithmName="SHA-512" hashValue="7FFiiAm8I4uwmRt3kH37FxcDIjWKhK1tk7DvCSAiguIoNV2en4wCyFj5OtDIeVHZT9mNxUcNKYlUTj0efeGqOg==" saltValue="jaTkp8cbYfhTSk+peiymQQ==" spinCount="100000" sheet="1" objects="1" scenarios="1" formatCells="0" formatColumns="0" formatRows="0" insertColumns="0" insertRows="0" sort="0" autoFilter="0"/>
  <pageMargins left="0.25" right="0.25" top="0.75" bottom="0.75" header="0.3" footer="0.3"/>
  <pageSetup scale="66" fitToHeight="0" orientation="landscape" r:id="rId1"/>
  <headerFooter>
    <oddHeader>&amp;L&amp;"Calibri,Regular"Operational Definitions of Measures&amp;R&amp;G</oddHeader>
  </headerFooter>
  <drawing r:id="rId2"/>
  <legacyDrawingHF r:id="rId3"/>
  <tableParts count="1">
    <tablePart r:id="rId4"/>
  </tableParts>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AE6ADF0-F040-4B72-B742-BCCC022F9D98}">
  <sheetPr codeName="Sheet16">
    <tabColor theme="0"/>
    <pageSetUpPr fitToPage="1"/>
  </sheetPr>
  <dimension ref="A1:T58"/>
  <sheetViews>
    <sheetView showGridLines="0" zoomScaleNormal="100" workbookViewId="0">
      <pane ySplit="1" topLeftCell="A2" activePane="bottomLeft" state="frozen"/>
      <selection activeCell="S32" sqref="S32"/>
      <selection pane="bottomLeft"/>
    </sheetView>
  </sheetViews>
  <sheetFormatPr defaultRowHeight="15" x14ac:dyDescent="0.25"/>
  <cols>
    <col min="1" max="16" width="9.140625" style="6"/>
    <col min="17" max="17" width="3.7109375" style="6" customWidth="1"/>
    <col min="18" max="20" width="25.7109375" style="6" customWidth="1"/>
    <col min="21" max="16384" width="9.140625" style="6"/>
  </cols>
  <sheetData>
    <row r="1" spans="1:20" s="2" customFormat="1" ht="23.25" x14ac:dyDescent="0.35">
      <c r="A1" s="1" t="s">
        <v>6</v>
      </c>
    </row>
    <row r="2" spans="1:20" ht="18" thickBot="1" x14ac:dyDescent="0.35">
      <c r="A2" s="3" t="s">
        <v>7</v>
      </c>
      <c r="B2" s="4"/>
      <c r="C2" s="4"/>
      <c r="D2" s="4"/>
      <c r="E2" s="4"/>
      <c r="F2" s="4"/>
      <c r="G2" s="4"/>
      <c r="H2" s="4"/>
      <c r="I2" s="5" t="s">
        <v>8</v>
      </c>
      <c r="J2" s="3"/>
      <c r="K2" s="4"/>
      <c r="L2" s="4"/>
      <c r="M2" s="4"/>
      <c r="N2" s="4"/>
      <c r="O2" s="4"/>
      <c r="P2" s="4"/>
      <c r="R2" s="5" t="s">
        <v>9</v>
      </c>
      <c r="S2" s="7"/>
      <c r="T2" s="7"/>
    </row>
    <row r="3" spans="1:20" ht="15" customHeight="1" x14ac:dyDescent="0.25">
      <c r="A3" s="186" t="s">
        <v>220</v>
      </c>
      <c r="B3" s="173"/>
      <c r="C3" s="173"/>
      <c r="D3" s="173"/>
      <c r="E3" s="173"/>
      <c r="F3" s="173"/>
      <c r="G3" s="173"/>
      <c r="H3" s="174"/>
      <c r="I3" s="187" t="s">
        <v>221</v>
      </c>
      <c r="J3" s="173"/>
      <c r="K3" s="173"/>
      <c r="L3" s="173"/>
      <c r="M3" s="173"/>
      <c r="N3" s="173"/>
      <c r="O3" s="173"/>
      <c r="P3" s="174"/>
      <c r="R3" s="169" t="s">
        <v>10</v>
      </c>
      <c r="S3" s="169" t="s">
        <v>11</v>
      </c>
      <c r="T3" s="169" t="s">
        <v>12</v>
      </c>
    </row>
    <row r="4" spans="1:20" ht="15" customHeight="1" x14ac:dyDescent="0.25">
      <c r="A4" s="175"/>
      <c r="B4" s="176"/>
      <c r="C4" s="176"/>
      <c r="D4" s="176"/>
      <c r="E4" s="176"/>
      <c r="F4" s="176"/>
      <c r="G4" s="176"/>
      <c r="H4" s="177"/>
      <c r="I4" s="175"/>
      <c r="J4" s="176"/>
      <c r="K4" s="176"/>
      <c r="L4" s="176"/>
      <c r="M4" s="176"/>
      <c r="N4" s="176"/>
      <c r="O4" s="176"/>
      <c r="P4" s="177"/>
      <c r="R4" s="170"/>
      <c r="S4" s="170"/>
      <c r="T4" s="170"/>
    </row>
    <row r="5" spans="1:20" ht="15" customHeight="1" x14ac:dyDescent="0.25">
      <c r="A5" s="175"/>
      <c r="B5" s="176"/>
      <c r="C5" s="176"/>
      <c r="D5" s="176"/>
      <c r="E5" s="176"/>
      <c r="F5" s="176"/>
      <c r="G5" s="176"/>
      <c r="H5" s="177"/>
      <c r="I5" s="175"/>
      <c r="J5" s="176"/>
      <c r="K5" s="176"/>
      <c r="L5" s="176"/>
      <c r="M5" s="176"/>
      <c r="N5" s="176"/>
      <c r="O5" s="176"/>
      <c r="P5" s="177"/>
      <c r="R5" s="170"/>
      <c r="S5" s="170"/>
      <c r="T5" s="170"/>
    </row>
    <row r="6" spans="1:20" ht="15.75" customHeight="1" x14ac:dyDescent="0.25">
      <c r="A6" s="175"/>
      <c r="B6" s="176"/>
      <c r="C6" s="176"/>
      <c r="D6" s="176"/>
      <c r="E6" s="176"/>
      <c r="F6" s="176"/>
      <c r="G6" s="176"/>
      <c r="H6" s="177"/>
      <c r="I6" s="175"/>
      <c r="J6" s="176"/>
      <c r="K6" s="176"/>
      <c r="L6" s="176"/>
      <c r="M6" s="176"/>
      <c r="N6" s="176"/>
      <c r="O6" s="176"/>
      <c r="P6" s="177"/>
      <c r="R6" s="170"/>
      <c r="S6" s="170"/>
      <c r="T6" s="170"/>
    </row>
    <row r="7" spans="1:20" ht="15.75" thickBot="1" x14ac:dyDescent="0.3">
      <c r="A7" s="175"/>
      <c r="B7" s="176"/>
      <c r="C7" s="176"/>
      <c r="D7" s="176"/>
      <c r="E7" s="176"/>
      <c r="F7" s="176"/>
      <c r="G7" s="176"/>
      <c r="H7" s="177"/>
      <c r="I7" s="175"/>
      <c r="J7" s="176"/>
      <c r="K7" s="176"/>
      <c r="L7" s="176"/>
      <c r="M7" s="176"/>
      <c r="N7" s="176"/>
      <c r="O7" s="176"/>
      <c r="P7" s="177"/>
      <c r="R7" s="171"/>
      <c r="S7" s="171"/>
      <c r="T7" s="171"/>
    </row>
    <row r="8" spans="1:20" ht="17.25" x14ac:dyDescent="0.3">
      <c r="A8" s="175"/>
      <c r="B8" s="176"/>
      <c r="C8" s="176"/>
      <c r="D8" s="176"/>
      <c r="E8" s="176"/>
      <c r="F8" s="176"/>
      <c r="G8" s="176"/>
      <c r="H8" s="177"/>
      <c r="I8" s="175"/>
      <c r="J8" s="176"/>
      <c r="K8" s="176"/>
      <c r="L8" s="176"/>
      <c r="M8" s="176"/>
      <c r="N8" s="176"/>
      <c r="O8" s="176"/>
      <c r="P8" s="177"/>
      <c r="R8" s="8">
        <v>10</v>
      </c>
      <c r="S8" s="8">
        <v>3</v>
      </c>
      <c r="T8" s="8">
        <v>9</v>
      </c>
    </row>
    <row r="9" spans="1:20" ht="17.25" x14ac:dyDescent="0.3">
      <c r="A9" s="175"/>
      <c r="B9" s="176"/>
      <c r="C9" s="176"/>
      <c r="D9" s="176"/>
      <c r="E9" s="176"/>
      <c r="F9" s="176"/>
      <c r="G9" s="176"/>
      <c r="H9" s="177"/>
      <c r="I9" s="175"/>
      <c r="J9" s="176"/>
      <c r="K9" s="176"/>
      <c r="L9" s="176"/>
      <c r="M9" s="176"/>
      <c r="N9" s="176"/>
      <c r="O9" s="176"/>
      <c r="P9" s="177"/>
      <c r="R9" s="8">
        <v>11</v>
      </c>
      <c r="S9" s="8">
        <v>3</v>
      </c>
      <c r="T9" s="8">
        <v>10</v>
      </c>
    </row>
    <row r="10" spans="1:20" ht="17.25" x14ac:dyDescent="0.3">
      <c r="A10" s="175"/>
      <c r="B10" s="176"/>
      <c r="C10" s="176"/>
      <c r="D10" s="176"/>
      <c r="E10" s="176"/>
      <c r="F10" s="176"/>
      <c r="G10" s="176"/>
      <c r="H10" s="177"/>
      <c r="I10" s="175"/>
      <c r="J10" s="176"/>
      <c r="K10" s="176"/>
      <c r="L10" s="176"/>
      <c r="M10" s="176"/>
      <c r="N10" s="176"/>
      <c r="O10" s="176"/>
      <c r="P10" s="177"/>
      <c r="R10" s="8">
        <v>12</v>
      </c>
      <c r="S10" s="8">
        <v>3</v>
      </c>
      <c r="T10" s="8">
        <v>11</v>
      </c>
    </row>
    <row r="11" spans="1:20" ht="17.25" x14ac:dyDescent="0.3">
      <c r="A11" s="175"/>
      <c r="B11" s="176"/>
      <c r="C11" s="176"/>
      <c r="D11" s="176"/>
      <c r="E11" s="176"/>
      <c r="F11" s="176"/>
      <c r="G11" s="176"/>
      <c r="H11" s="177"/>
      <c r="I11" s="175"/>
      <c r="J11" s="176"/>
      <c r="K11" s="176"/>
      <c r="L11" s="176"/>
      <c r="M11" s="176"/>
      <c r="N11" s="176"/>
      <c r="O11" s="176"/>
      <c r="P11" s="177"/>
      <c r="R11" s="8">
        <v>13</v>
      </c>
      <c r="S11" s="8">
        <v>4</v>
      </c>
      <c r="T11" s="8">
        <v>11</v>
      </c>
    </row>
    <row r="12" spans="1:20" ht="17.25" x14ac:dyDescent="0.3">
      <c r="A12" s="175"/>
      <c r="B12" s="176"/>
      <c r="C12" s="176"/>
      <c r="D12" s="176"/>
      <c r="E12" s="176"/>
      <c r="F12" s="176"/>
      <c r="G12" s="176"/>
      <c r="H12" s="177"/>
      <c r="I12" s="175"/>
      <c r="J12" s="176"/>
      <c r="K12" s="176"/>
      <c r="L12" s="176"/>
      <c r="M12" s="176"/>
      <c r="N12" s="176"/>
      <c r="O12" s="176"/>
      <c r="P12" s="177"/>
      <c r="R12" s="8">
        <v>14</v>
      </c>
      <c r="S12" s="8">
        <v>4</v>
      </c>
      <c r="T12" s="8">
        <v>12</v>
      </c>
    </row>
    <row r="13" spans="1:20" ht="18" thickBot="1" x14ac:dyDescent="0.35">
      <c r="A13" s="178"/>
      <c r="B13" s="179"/>
      <c r="C13" s="179"/>
      <c r="D13" s="179"/>
      <c r="E13" s="179"/>
      <c r="F13" s="179"/>
      <c r="G13" s="179"/>
      <c r="H13" s="180"/>
      <c r="I13" s="178"/>
      <c r="J13" s="179"/>
      <c r="K13" s="179"/>
      <c r="L13" s="179"/>
      <c r="M13" s="179"/>
      <c r="N13" s="179"/>
      <c r="O13" s="179"/>
      <c r="P13" s="180"/>
      <c r="R13" s="8">
        <v>15</v>
      </c>
      <c r="S13" s="8">
        <v>5</v>
      </c>
      <c r="T13" s="8">
        <v>12</v>
      </c>
    </row>
    <row r="14" spans="1:20" ht="17.25" x14ac:dyDescent="0.3">
      <c r="A14" s="9"/>
      <c r="B14" s="9"/>
      <c r="C14" s="9"/>
      <c r="D14" s="9"/>
      <c r="E14" s="9"/>
      <c r="F14" s="9"/>
      <c r="G14" s="9"/>
      <c r="H14" s="9"/>
      <c r="R14" s="8">
        <v>16</v>
      </c>
      <c r="S14" s="8">
        <v>5</v>
      </c>
      <c r="T14" s="8">
        <v>13</v>
      </c>
    </row>
    <row r="15" spans="1:20" ht="18" thickBot="1" x14ac:dyDescent="0.35">
      <c r="A15" s="3" t="s">
        <v>13</v>
      </c>
      <c r="B15" s="4"/>
      <c r="C15" s="4"/>
      <c r="D15" s="4"/>
      <c r="E15" s="4"/>
      <c r="F15" s="4"/>
      <c r="G15" s="4"/>
      <c r="H15" s="4"/>
      <c r="I15" s="7"/>
      <c r="J15" s="7"/>
      <c r="K15" s="7"/>
      <c r="L15" s="7"/>
      <c r="M15" s="7"/>
      <c r="N15" s="7"/>
      <c r="O15" s="7"/>
      <c r="P15" s="7"/>
      <c r="R15" s="8">
        <v>17</v>
      </c>
      <c r="S15" s="8">
        <v>5</v>
      </c>
      <c r="T15" s="8">
        <v>13</v>
      </c>
    </row>
    <row r="16" spans="1:20" ht="17.25" customHeight="1" x14ac:dyDescent="0.3">
      <c r="A16" s="172" t="s">
        <v>60</v>
      </c>
      <c r="B16" s="173"/>
      <c r="C16" s="173"/>
      <c r="D16" s="173"/>
      <c r="E16" s="173"/>
      <c r="F16" s="173"/>
      <c r="G16" s="173"/>
      <c r="H16" s="173"/>
      <c r="I16" s="173"/>
      <c r="J16" s="173"/>
      <c r="K16" s="173"/>
      <c r="L16" s="173"/>
      <c r="M16" s="173"/>
      <c r="N16" s="173"/>
      <c r="O16" s="173"/>
      <c r="P16" s="174"/>
      <c r="R16" s="8">
        <v>18</v>
      </c>
      <c r="S16" s="8">
        <v>6</v>
      </c>
      <c r="T16" s="8">
        <v>14</v>
      </c>
    </row>
    <row r="17" spans="1:20" ht="17.25" x14ac:dyDescent="0.3">
      <c r="A17" s="175"/>
      <c r="B17" s="176"/>
      <c r="C17" s="176"/>
      <c r="D17" s="176"/>
      <c r="E17" s="176"/>
      <c r="F17" s="176"/>
      <c r="G17" s="176"/>
      <c r="H17" s="176"/>
      <c r="I17" s="176"/>
      <c r="J17" s="176"/>
      <c r="K17" s="176"/>
      <c r="L17" s="176"/>
      <c r="M17" s="176"/>
      <c r="N17" s="176"/>
      <c r="O17" s="176"/>
      <c r="P17" s="177"/>
      <c r="R17" s="8">
        <v>19</v>
      </c>
      <c r="S17" s="8">
        <v>6</v>
      </c>
      <c r="T17" s="8">
        <v>15</v>
      </c>
    </row>
    <row r="18" spans="1:20" ht="17.25" x14ac:dyDescent="0.3">
      <c r="A18" s="175"/>
      <c r="B18" s="176"/>
      <c r="C18" s="176"/>
      <c r="D18" s="176"/>
      <c r="E18" s="176"/>
      <c r="F18" s="176"/>
      <c r="G18" s="176"/>
      <c r="H18" s="176"/>
      <c r="I18" s="176"/>
      <c r="J18" s="176"/>
      <c r="K18" s="176"/>
      <c r="L18" s="176"/>
      <c r="M18" s="176"/>
      <c r="N18" s="176"/>
      <c r="O18" s="176"/>
      <c r="P18" s="177"/>
      <c r="R18" s="8">
        <v>20</v>
      </c>
      <c r="S18" s="8">
        <v>6</v>
      </c>
      <c r="T18" s="8">
        <v>16</v>
      </c>
    </row>
    <row r="19" spans="1:20" ht="17.25" x14ac:dyDescent="0.3">
      <c r="A19" s="175"/>
      <c r="B19" s="176"/>
      <c r="C19" s="176"/>
      <c r="D19" s="176"/>
      <c r="E19" s="176"/>
      <c r="F19" s="176"/>
      <c r="G19" s="176"/>
      <c r="H19" s="176"/>
      <c r="I19" s="176"/>
      <c r="J19" s="176"/>
      <c r="K19" s="176"/>
      <c r="L19" s="176"/>
      <c r="M19" s="176"/>
      <c r="N19" s="176"/>
      <c r="O19" s="176"/>
      <c r="P19" s="177"/>
      <c r="R19" s="8">
        <v>21</v>
      </c>
      <c r="S19" s="8">
        <v>7</v>
      </c>
      <c r="T19" s="8">
        <v>16</v>
      </c>
    </row>
    <row r="20" spans="1:20" ht="17.25" x14ac:dyDescent="0.3">
      <c r="A20" s="175"/>
      <c r="B20" s="176"/>
      <c r="C20" s="176"/>
      <c r="D20" s="176"/>
      <c r="E20" s="176"/>
      <c r="F20" s="176"/>
      <c r="G20" s="176"/>
      <c r="H20" s="176"/>
      <c r="I20" s="176"/>
      <c r="J20" s="176"/>
      <c r="K20" s="176"/>
      <c r="L20" s="176"/>
      <c r="M20" s="176"/>
      <c r="N20" s="176"/>
      <c r="O20" s="176"/>
      <c r="P20" s="177"/>
      <c r="R20" s="8">
        <v>22</v>
      </c>
      <c r="S20" s="8">
        <v>7</v>
      </c>
      <c r="T20" s="8">
        <v>17</v>
      </c>
    </row>
    <row r="21" spans="1:20" ht="17.25" x14ac:dyDescent="0.3">
      <c r="A21" s="175"/>
      <c r="B21" s="176"/>
      <c r="C21" s="176"/>
      <c r="D21" s="176"/>
      <c r="E21" s="176"/>
      <c r="F21" s="176"/>
      <c r="G21" s="176"/>
      <c r="H21" s="176"/>
      <c r="I21" s="176"/>
      <c r="J21" s="176"/>
      <c r="K21" s="176"/>
      <c r="L21" s="176"/>
      <c r="M21" s="176"/>
      <c r="N21" s="176"/>
      <c r="O21" s="176"/>
      <c r="P21" s="177"/>
      <c r="R21" s="8">
        <v>23</v>
      </c>
      <c r="S21" s="8">
        <v>7</v>
      </c>
      <c r="T21" s="8">
        <v>17</v>
      </c>
    </row>
    <row r="22" spans="1:20" ht="17.25" x14ac:dyDescent="0.3">
      <c r="A22" s="175"/>
      <c r="B22" s="176"/>
      <c r="C22" s="176"/>
      <c r="D22" s="176"/>
      <c r="E22" s="176"/>
      <c r="F22" s="176"/>
      <c r="G22" s="176"/>
      <c r="H22" s="176"/>
      <c r="I22" s="176"/>
      <c r="J22" s="176"/>
      <c r="K22" s="176"/>
      <c r="L22" s="176"/>
      <c r="M22" s="176"/>
      <c r="N22" s="176"/>
      <c r="O22" s="176"/>
      <c r="P22" s="177"/>
      <c r="R22" s="8">
        <v>24</v>
      </c>
      <c r="S22" s="8">
        <v>8</v>
      </c>
      <c r="T22" s="8">
        <v>18</v>
      </c>
    </row>
    <row r="23" spans="1:20" ht="17.25" x14ac:dyDescent="0.3">
      <c r="A23" s="175"/>
      <c r="B23" s="176"/>
      <c r="C23" s="176"/>
      <c r="D23" s="176"/>
      <c r="E23" s="176"/>
      <c r="F23" s="176"/>
      <c r="G23" s="176"/>
      <c r="H23" s="176"/>
      <c r="I23" s="176"/>
      <c r="J23" s="176"/>
      <c r="K23" s="176"/>
      <c r="L23" s="176"/>
      <c r="M23" s="176"/>
      <c r="N23" s="176"/>
      <c r="O23" s="176"/>
      <c r="P23" s="177"/>
      <c r="R23" s="8">
        <v>25</v>
      </c>
      <c r="S23" s="8">
        <v>8</v>
      </c>
      <c r="T23" s="8">
        <v>18</v>
      </c>
    </row>
    <row r="24" spans="1:20" ht="17.25" x14ac:dyDescent="0.3">
      <c r="A24" s="175"/>
      <c r="B24" s="176"/>
      <c r="C24" s="176"/>
      <c r="D24" s="176"/>
      <c r="E24" s="176"/>
      <c r="F24" s="176"/>
      <c r="G24" s="176"/>
      <c r="H24" s="176"/>
      <c r="I24" s="176"/>
      <c r="J24" s="176"/>
      <c r="K24" s="176"/>
      <c r="L24" s="176"/>
      <c r="M24" s="176"/>
      <c r="N24" s="176"/>
      <c r="O24" s="176"/>
      <c r="P24" s="177"/>
      <c r="R24" s="8">
        <v>26</v>
      </c>
      <c r="S24" s="8">
        <v>9</v>
      </c>
      <c r="T24" s="8">
        <v>19</v>
      </c>
    </row>
    <row r="25" spans="1:20" ht="17.25" x14ac:dyDescent="0.3">
      <c r="A25" s="175"/>
      <c r="B25" s="176"/>
      <c r="C25" s="176"/>
      <c r="D25" s="176"/>
      <c r="E25" s="176"/>
      <c r="F25" s="176"/>
      <c r="G25" s="176"/>
      <c r="H25" s="176"/>
      <c r="I25" s="176"/>
      <c r="J25" s="176"/>
      <c r="K25" s="176"/>
      <c r="L25" s="176"/>
      <c r="M25" s="176"/>
      <c r="N25" s="176"/>
      <c r="O25" s="176"/>
      <c r="P25" s="177"/>
      <c r="R25" s="8">
        <v>27</v>
      </c>
      <c r="S25" s="8">
        <v>10</v>
      </c>
      <c r="T25" s="8">
        <v>19</v>
      </c>
    </row>
    <row r="26" spans="1:20" ht="18" thickBot="1" x14ac:dyDescent="0.35">
      <c r="A26" s="178"/>
      <c r="B26" s="179"/>
      <c r="C26" s="179"/>
      <c r="D26" s="179"/>
      <c r="E26" s="179"/>
      <c r="F26" s="179"/>
      <c r="G26" s="179"/>
      <c r="H26" s="179"/>
      <c r="I26" s="179"/>
      <c r="J26" s="179"/>
      <c r="K26" s="179"/>
      <c r="L26" s="179"/>
      <c r="M26" s="179"/>
      <c r="N26" s="179"/>
      <c r="O26" s="179"/>
      <c r="P26" s="180"/>
      <c r="R26" s="8">
        <v>28</v>
      </c>
      <c r="S26" s="8">
        <v>10</v>
      </c>
      <c r="T26" s="8">
        <v>20</v>
      </c>
    </row>
    <row r="27" spans="1:20" ht="17.25" x14ac:dyDescent="0.3">
      <c r="R27" s="8">
        <v>29</v>
      </c>
      <c r="S27" s="8">
        <v>10</v>
      </c>
      <c r="T27" s="8">
        <v>20</v>
      </c>
    </row>
    <row r="28" spans="1:20" ht="17.25" x14ac:dyDescent="0.3">
      <c r="R28" s="8">
        <v>30</v>
      </c>
      <c r="S28" s="8">
        <v>11</v>
      </c>
      <c r="T28" s="8">
        <v>21</v>
      </c>
    </row>
    <row r="29" spans="1:20" ht="17.25" x14ac:dyDescent="0.3">
      <c r="R29" s="8">
        <v>31</v>
      </c>
      <c r="S29" s="8">
        <v>11</v>
      </c>
      <c r="T29" s="8">
        <v>22</v>
      </c>
    </row>
    <row r="30" spans="1:20" ht="17.25" x14ac:dyDescent="0.3">
      <c r="R30" s="8">
        <v>32</v>
      </c>
      <c r="S30" s="8">
        <v>11</v>
      </c>
      <c r="T30" s="8">
        <v>23</v>
      </c>
    </row>
    <row r="31" spans="1:20" ht="17.25" x14ac:dyDescent="0.3">
      <c r="R31" s="8">
        <v>33</v>
      </c>
      <c r="S31" s="8">
        <v>12</v>
      </c>
      <c r="T31" s="8">
        <v>23</v>
      </c>
    </row>
    <row r="32" spans="1:20" ht="17.25" x14ac:dyDescent="0.3">
      <c r="R32" s="8">
        <v>34</v>
      </c>
      <c r="S32" s="8">
        <v>12</v>
      </c>
      <c r="T32" s="8">
        <v>24</v>
      </c>
    </row>
    <row r="33" spans="18:20" ht="17.25" x14ac:dyDescent="0.3">
      <c r="R33" s="8">
        <v>35</v>
      </c>
      <c r="S33" s="8">
        <v>12</v>
      </c>
      <c r="T33" s="8">
        <v>24</v>
      </c>
    </row>
    <row r="34" spans="18:20" ht="17.25" x14ac:dyDescent="0.3">
      <c r="R34" s="8">
        <v>36</v>
      </c>
      <c r="S34" s="8">
        <v>13</v>
      </c>
      <c r="T34" s="8">
        <v>25</v>
      </c>
    </row>
    <row r="35" spans="18:20" ht="17.25" x14ac:dyDescent="0.3">
      <c r="R35" s="8">
        <v>37</v>
      </c>
      <c r="S35" s="8">
        <v>13</v>
      </c>
      <c r="T35" s="8">
        <v>25</v>
      </c>
    </row>
    <row r="36" spans="18:20" ht="17.25" x14ac:dyDescent="0.3">
      <c r="R36" s="8">
        <v>38</v>
      </c>
      <c r="S36" s="8">
        <v>14</v>
      </c>
      <c r="T36" s="8">
        <v>26</v>
      </c>
    </row>
    <row r="37" spans="18:20" ht="17.25" x14ac:dyDescent="0.3">
      <c r="R37" s="8">
        <v>39</v>
      </c>
      <c r="S37" s="8">
        <v>14</v>
      </c>
      <c r="T37" s="8">
        <v>26</v>
      </c>
    </row>
    <row r="38" spans="18:20" ht="17.25" x14ac:dyDescent="0.3">
      <c r="R38" s="8">
        <v>40</v>
      </c>
      <c r="S38" s="8">
        <v>15</v>
      </c>
      <c r="T38" s="8">
        <v>27</v>
      </c>
    </row>
    <row r="39" spans="18:20" ht="17.25" x14ac:dyDescent="0.3">
      <c r="R39" s="8">
        <v>41</v>
      </c>
      <c r="S39" s="8">
        <v>15</v>
      </c>
      <c r="T39" s="8">
        <v>27</v>
      </c>
    </row>
    <row r="40" spans="18:20" ht="17.25" x14ac:dyDescent="0.3">
      <c r="R40" s="8">
        <v>42</v>
      </c>
      <c r="S40" s="8">
        <v>16</v>
      </c>
      <c r="T40" s="8">
        <v>28</v>
      </c>
    </row>
    <row r="41" spans="18:20" ht="17.25" x14ac:dyDescent="0.3">
      <c r="R41" s="8">
        <v>43</v>
      </c>
      <c r="S41" s="8">
        <v>16</v>
      </c>
      <c r="T41" s="8">
        <v>28</v>
      </c>
    </row>
    <row r="42" spans="18:20" ht="17.25" x14ac:dyDescent="0.3">
      <c r="R42" s="8">
        <v>44</v>
      </c>
      <c r="S42" s="8">
        <v>17</v>
      </c>
      <c r="T42" s="8">
        <v>29</v>
      </c>
    </row>
    <row r="43" spans="18:20" ht="17.25" x14ac:dyDescent="0.3">
      <c r="R43" s="8">
        <v>45</v>
      </c>
      <c r="S43" s="8">
        <v>17</v>
      </c>
      <c r="T43" s="8">
        <v>30</v>
      </c>
    </row>
    <row r="44" spans="18:20" ht="17.25" x14ac:dyDescent="0.3">
      <c r="R44" s="8">
        <v>46</v>
      </c>
      <c r="S44" s="8">
        <v>17</v>
      </c>
      <c r="T44" s="8">
        <v>31</v>
      </c>
    </row>
    <row r="45" spans="18:20" ht="17.25" x14ac:dyDescent="0.3">
      <c r="R45" s="8">
        <v>47</v>
      </c>
      <c r="S45" s="8">
        <v>18</v>
      </c>
      <c r="T45" s="8">
        <v>31</v>
      </c>
    </row>
    <row r="46" spans="18:20" ht="17.25" x14ac:dyDescent="0.3">
      <c r="R46" s="8">
        <v>48</v>
      </c>
      <c r="S46" s="8">
        <v>18</v>
      </c>
      <c r="T46" s="8">
        <v>32</v>
      </c>
    </row>
    <row r="47" spans="18:20" ht="17.25" x14ac:dyDescent="0.3">
      <c r="R47" s="8">
        <v>49</v>
      </c>
      <c r="S47" s="8">
        <v>19</v>
      </c>
      <c r="T47" s="8">
        <v>32</v>
      </c>
    </row>
    <row r="48" spans="18:20" ht="17.25" x14ac:dyDescent="0.3">
      <c r="R48" s="8">
        <v>50</v>
      </c>
      <c r="S48" s="8">
        <v>19</v>
      </c>
      <c r="T48" s="8">
        <v>33</v>
      </c>
    </row>
    <row r="49" spans="1:20" ht="17.25" x14ac:dyDescent="0.3">
      <c r="R49" s="8">
        <v>51</v>
      </c>
      <c r="S49" s="8">
        <v>20</v>
      </c>
      <c r="T49" s="8">
        <v>33</v>
      </c>
    </row>
    <row r="50" spans="1:20" ht="17.25" x14ac:dyDescent="0.3">
      <c r="R50" s="8">
        <v>52</v>
      </c>
      <c r="S50" s="8">
        <v>20</v>
      </c>
      <c r="T50" s="8">
        <v>34</v>
      </c>
    </row>
    <row r="51" spans="1:20" ht="17.25" x14ac:dyDescent="0.3">
      <c r="R51" s="8">
        <v>53</v>
      </c>
      <c r="S51" s="8">
        <v>21</v>
      </c>
      <c r="T51" s="8">
        <v>34</v>
      </c>
    </row>
    <row r="52" spans="1:20" ht="18" thickBot="1" x14ac:dyDescent="0.35">
      <c r="R52" s="8">
        <v>54</v>
      </c>
      <c r="S52" s="8">
        <v>21</v>
      </c>
      <c r="T52" s="8">
        <v>35</v>
      </c>
    </row>
    <row r="53" spans="1:20" ht="17.25" x14ac:dyDescent="0.3">
      <c r="A53" s="172" t="s">
        <v>14</v>
      </c>
      <c r="B53" s="181"/>
      <c r="C53" s="181"/>
      <c r="D53" s="181"/>
      <c r="E53" s="181"/>
      <c r="F53" s="181"/>
      <c r="G53" s="181"/>
      <c r="H53" s="181"/>
      <c r="I53" s="181"/>
      <c r="J53" s="181"/>
      <c r="K53" s="181"/>
      <c r="L53" s="181"/>
      <c r="M53" s="181"/>
      <c r="N53" s="181"/>
      <c r="O53" s="181"/>
      <c r="P53" s="182"/>
      <c r="R53" s="8">
        <v>55</v>
      </c>
      <c r="S53" s="8">
        <v>22</v>
      </c>
      <c r="T53" s="8">
        <v>35</v>
      </c>
    </row>
    <row r="54" spans="1:20" ht="18" thickBot="1" x14ac:dyDescent="0.35">
      <c r="A54" s="183"/>
      <c r="B54" s="184"/>
      <c r="C54" s="184"/>
      <c r="D54" s="184"/>
      <c r="E54" s="184"/>
      <c r="F54" s="184"/>
      <c r="G54" s="184"/>
      <c r="H54" s="184"/>
      <c r="I54" s="184"/>
      <c r="J54" s="184"/>
      <c r="K54" s="184"/>
      <c r="L54" s="184"/>
      <c r="M54" s="184"/>
      <c r="N54" s="184"/>
      <c r="O54" s="184"/>
      <c r="P54" s="185"/>
      <c r="R54" s="8">
        <v>56</v>
      </c>
      <c r="S54" s="8">
        <v>22</v>
      </c>
      <c r="T54" s="8">
        <v>36</v>
      </c>
    </row>
    <row r="55" spans="1:20" ht="17.25" x14ac:dyDescent="0.3">
      <c r="R55" s="8">
        <v>57</v>
      </c>
      <c r="S55" s="8">
        <v>23</v>
      </c>
      <c r="T55" s="8">
        <v>36</v>
      </c>
    </row>
    <row r="56" spans="1:20" ht="17.25" x14ac:dyDescent="0.3">
      <c r="R56" s="8">
        <v>58</v>
      </c>
      <c r="S56" s="8">
        <v>23</v>
      </c>
      <c r="T56" s="8">
        <v>37</v>
      </c>
    </row>
    <row r="57" spans="1:20" ht="17.25" x14ac:dyDescent="0.3">
      <c r="R57" s="8">
        <v>59</v>
      </c>
      <c r="S57" s="8">
        <v>24</v>
      </c>
      <c r="T57" s="8">
        <v>38</v>
      </c>
    </row>
    <row r="58" spans="1:20" ht="18" thickBot="1" x14ac:dyDescent="0.35">
      <c r="R58" s="10">
        <v>60</v>
      </c>
      <c r="S58" s="10">
        <v>24</v>
      </c>
      <c r="T58" s="10">
        <v>38</v>
      </c>
    </row>
  </sheetData>
  <sheetProtection algorithmName="SHA-512" hashValue="aQxyWrpDTLOKLgdwogl2of+2DQp+vEe8SVe/9xJ8hq0NNwZf8038fkw4yy79a05gRPSUxanNP5q4UQcvzGloVw==" saltValue="Zpy4iojvpdq/bJ4kmoa1OA==" spinCount="100000" sheet="1" objects="1" scenarios="1"/>
  <mergeCells count="7">
    <mergeCell ref="T3:T7"/>
    <mergeCell ref="A16:P26"/>
    <mergeCell ref="A53:P54"/>
    <mergeCell ref="A3:H13"/>
    <mergeCell ref="I3:P13"/>
    <mergeCell ref="R3:R7"/>
    <mergeCell ref="S3:S7"/>
  </mergeCells>
  <pageMargins left="0.25" right="0.25" top="0.75" bottom="0.75" header="0.3" footer="0.3"/>
  <pageSetup scale="52" orientation="landscape" r:id="rId1"/>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1784335-64B4-4078-AAF2-12006089FE25}">
  <sheetPr>
    <tabColor rgb="FFFF7C80"/>
  </sheetPr>
  <dimension ref="A1:X21"/>
  <sheetViews>
    <sheetView showGridLines="0" zoomScaleNormal="100" zoomScaleSheetLayoutView="100" workbookViewId="0">
      <pane ySplit="1" topLeftCell="A2" activePane="bottomLeft" state="frozen"/>
      <selection pane="bottomLeft"/>
    </sheetView>
  </sheetViews>
  <sheetFormatPr defaultRowHeight="12.75" x14ac:dyDescent="0.2"/>
  <cols>
    <col min="1" max="1" width="0.85546875" style="53" customWidth="1"/>
    <col min="2" max="2" width="3.28515625" style="53" customWidth="1"/>
    <col min="3" max="9" width="13.7109375" style="53" customWidth="1"/>
    <col min="10" max="10" width="3.28515625" style="53" customWidth="1"/>
    <col min="11" max="11" width="0.85546875" style="53" customWidth="1"/>
    <col min="12" max="23" width="10.7109375" style="53" customWidth="1"/>
    <col min="24" max="16384" width="9.140625" style="53"/>
  </cols>
  <sheetData>
    <row r="1" spans="1:24" s="56" customFormat="1" ht="23.25" x14ac:dyDescent="0.35">
      <c r="A1" s="55" t="s">
        <v>174</v>
      </c>
      <c r="B1" s="55"/>
    </row>
    <row r="2" spans="1:24" ht="33.950000000000003" customHeight="1" thickBot="1" x14ac:dyDescent="0.4">
      <c r="C2" s="63" t="s">
        <v>183</v>
      </c>
      <c r="D2" s="24"/>
      <c r="E2" s="24"/>
      <c r="F2" s="24"/>
      <c r="G2" s="24"/>
      <c r="H2" s="63" t="s">
        <v>148</v>
      </c>
      <c r="I2" s="24"/>
      <c r="L2" s="63" t="s">
        <v>187</v>
      </c>
      <c r="R2" s="63" t="s">
        <v>185</v>
      </c>
    </row>
    <row r="3" spans="1:24" ht="65.099999999999994" customHeight="1" thickBot="1" x14ac:dyDescent="0.25">
      <c r="C3" s="191"/>
      <c r="D3" s="192"/>
      <c r="E3" s="192"/>
      <c r="F3" s="192"/>
      <c r="G3" s="193"/>
      <c r="H3" s="189"/>
      <c r="I3" s="190"/>
      <c r="L3" s="188" t="s">
        <v>205</v>
      </c>
      <c r="M3" s="188"/>
      <c r="N3" s="188"/>
      <c r="O3" s="188"/>
      <c r="P3" s="188"/>
      <c r="Q3" s="188"/>
      <c r="R3" s="188" t="s">
        <v>188</v>
      </c>
      <c r="S3" s="188"/>
      <c r="T3" s="188"/>
      <c r="U3" s="188"/>
      <c r="V3" s="188"/>
      <c r="W3" s="188"/>
      <c r="X3" s="54"/>
    </row>
    <row r="4" spans="1:24" ht="65.099999999999994" customHeight="1" thickBot="1" x14ac:dyDescent="0.4">
      <c r="C4" s="64" t="s">
        <v>176</v>
      </c>
      <c r="D4" s="64" t="s">
        <v>177</v>
      </c>
      <c r="E4" s="64" t="s">
        <v>178</v>
      </c>
      <c r="F4" s="64" t="s">
        <v>179</v>
      </c>
      <c r="G4" s="64" t="s">
        <v>180</v>
      </c>
      <c r="H4" s="64" t="s">
        <v>181</v>
      </c>
      <c r="I4" s="64" t="s">
        <v>182</v>
      </c>
      <c r="L4" s="63" t="s">
        <v>149</v>
      </c>
      <c r="M4" s="54"/>
      <c r="N4" s="54"/>
      <c r="O4" s="54"/>
      <c r="P4" s="54"/>
      <c r="Q4" s="54"/>
      <c r="R4" s="188"/>
      <c r="S4" s="188"/>
      <c r="T4" s="188"/>
      <c r="U4" s="188"/>
      <c r="V4" s="188"/>
      <c r="W4" s="188"/>
      <c r="X4" s="54"/>
    </row>
    <row r="5" spans="1:24" ht="65.099999999999994" customHeight="1" thickBot="1" x14ac:dyDescent="0.25">
      <c r="C5" s="81"/>
      <c r="D5" s="81"/>
      <c r="E5" s="81"/>
      <c r="F5" s="81"/>
      <c r="G5" s="81"/>
      <c r="H5" s="81"/>
      <c r="I5" s="81"/>
      <c r="L5" s="188" t="s">
        <v>206</v>
      </c>
      <c r="M5" s="188"/>
      <c r="N5" s="188"/>
      <c r="O5" s="188"/>
      <c r="P5" s="188"/>
      <c r="Q5" s="188"/>
      <c r="R5" s="54"/>
      <c r="S5" s="54"/>
      <c r="T5" s="54"/>
      <c r="U5" s="54"/>
      <c r="V5" s="54"/>
      <c r="W5" s="54"/>
    </row>
    <row r="6" spans="1:24" ht="65.099999999999994" customHeight="1" thickBot="1" x14ac:dyDescent="0.4">
      <c r="C6" s="81"/>
      <c r="D6" s="81"/>
      <c r="E6" s="81"/>
      <c r="F6" s="81"/>
      <c r="G6" s="81"/>
      <c r="H6" s="81"/>
      <c r="I6" s="81"/>
      <c r="L6" s="63" t="s">
        <v>152</v>
      </c>
      <c r="M6" s="54"/>
      <c r="N6" s="54"/>
      <c r="O6" s="54"/>
      <c r="P6" s="54"/>
      <c r="Q6" s="54"/>
      <c r="R6" s="54"/>
      <c r="S6" s="54"/>
      <c r="T6" s="54"/>
      <c r="U6" s="54"/>
      <c r="V6" s="54"/>
      <c r="W6" s="54"/>
    </row>
    <row r="7" spans="1:24" ht="65.099999999999994" customHeight="1" thickBot="1" x14ac:dyDescent="0.25">
      <c r="C7" s="81"/>
      <c r="D7" s="81"/>
      <c r="E7" s="81"/>
      <c r="F7" s="81"/>
      <c r="G7" s="81"/>
      <c r="H7" s="81"/>
      <c r="I7" s="81"/>
      <c r="L7" s="188" t="s">
        <v>184</v>
      </c>
      <c r="M7" s="188"/>
      <c r="N7" s="188"/>
      <c r="O7" s="188"/>
      <c r="P7" s="188"/>
      <c r="Q7" s="188"/>
    </row>
    <row r="8" spans="1:24" ht="65.099999999999994" customHeight="1" thickBot="1" x14ac:dyDescent="0.4">
      <c r="C8" s="81"/>
      <c r="D8" s="81"/>
      <c r="E8" s="81"/>
      <c r="F8" s="81"/>
      <c r="G8" s="81"/>
      <c r="H8" s="81"/>
      <c r="I8" s="81"/>
      <c r="L8" s="63" t="s">
        <v>150</v>
      </c>
    </row>
    <row r="9" spans="1:24" ht="65.099999999999994" customHeight="1" thickBot="1" x14ac:dyDescent="0.25">
      <c r="C9" s="81"/>
      <c r="D9" s="81"/>
      <c r="E9" s="81"/>
      <c r="F9" s="81"/>
      <c r="G9" s="81"/>
      <c r="H9" s="81"/>
      <c r="I9" s="81"/>
      <c r="L9" s="188" t="s">
        <v>151</v>
      </c>
      <c r="M9" s="188"/>
      <c r="N9" s="188"/>
      <c r="O9" s="188"/>
      <c r="P9" s="188"/>
      <c r="Q9" s="188"/>
    </row>
    <row r="10" spans="1:24" ht="65.099999999999994" customHeight="1" x14ac:dyDescent="0.2">
      <c r="C10" s="65" t="s">
        <v>186</v>
      </c>
      <c r="D10" s="66"/>
      <c r="E10" s="66"/>
      <c r="F10" s="66"/>
      <c r="G10" s="66"/>
      <c r="H10" s="66"/>
      <c r="I10" s="66"/>
    </row>
    <row r="11" spans="1:24" ht="65.099999999999994" customHeight="1" x14ac:dyDescent="0.2">
      <c r="C11" s="82"/>
      <c r="D11" s="83"/>
      <c r="E11" s="83"/>
      <c r="F11" s="83"/>
      <c r="G11" s="83"/>
      <c r="H11" s="83"/>
      <c r="I11" s="83"/>
    </row>
    <row r="12" spans="1:24" ht="65.099999999999994" customHeight="1" x14ac:dyDescent="0.2">
      <c r="C12" s="83"/>
      <c r="D12" s="83"/>
      <c r="E12" s="83"/>
      <c r="F12" s="83"/>
      <c r="G12" s="83"/>
      <c r="H12" s="83"/>
      <c r="I12" s="83"/>
    </row>
    <row r="13" spans="1:24" ht="69.95" customHeight="1" x14ac:dyDescent="0.2">
      <c r="C13" s="61"/>
      <c r="D13" s="61"/>
      <c r="E13" s="61"/>
      <c r="F13" s="61"/>
      <c r="G13" s="61"/>
      <c r="H13" s="61"/>
      <c r="I13" s="61"/>
    </row>
    <row r="14" spans="1:24" ht="69.95" customHeight="1" x14ac:dyDescent="0.2">
      <c r="C14" s="61"/>
      <c r="D14" s="61"/>
      <c r="E14" s="61"/>
      <c r="G14" s="61"/>
      <c r="H14" s="61"/>
      <c r="I14" s="61"/>
      <c r="L14" s="54"/>
      <c r="M14" s="54"/>
      <c r="N14" s="54"/>
      <c r="O14" s="54"/>
      <c r="P14" s="54"/>
      <c r="Q14" s="54"/>
    </row>
    <row r="15" spans="1:24" ht="69.95" customHeight="1" x14ac:dyDescent="0.3">
      <c r="L15" s="52"/>
      <c r="M15" s="62"/>
      <c r="N15" s="62"/>
      <c r="O15" s="62"/>
      <c r="P15" s="62"/>
      <c r="Q15" s="62"/>
    </row>
    <row r="16" spans="1:24" ht="69.95" customHeight="1" x14ac:dyDescent="0.2">
      <c r="L16" s="62"/>
      <c r="M16" s="62"/>
      <c r="N16" s="62"/>
      <c r="O16" s="62"/>
      <c r="P16" s="62"/>
      <c r="Q16" s="62"/>
    </row>
    <row r="17" spans="3:17" ht="69.95" customHeight="1" x14ac:dyDescent="0.2"/>
    <row r="18" spans="3:17" ht="69.95" customHeight="1" x14ac:dyDescent="0.2">
      <c r="C18" s="61"/>
      <c r="D18" s="61"/>
      <c r="E18" s="61"/>
      <c r="F18" s="61"/>
      <c r="G18" s="61"/>
      <c r="H18" s="61"/>
      <c r="I18" s="61"/>
      <c r="L18" s="194"/>
      <c r="M18" s="195"/>
      <c r="N18" s="195"/>
      <c r="O18" s="195"/>
      <c r="P18" s="195"/>
      <c r="Q18" s="195"/>
    </row>
    <row r="19" spans="3:17" ht="69.95" customHeight="1" x14ac:dyDescent="0.2">
      <c r="C19" s="61"/>
      <c r="D19" s="61"/>
      <c r="E19" s="61"/>
      <c r="F19" s="61"/>
      <c r="G19" s="61"/>
      <c r="H19" s="61"/>
      <c r="I19" s="61"/>
    </row>
    <row r="20" spans="3:17" ht="69.95" customHeight="1" x14ac:dyDescent="0.2"/>
    <row r="21" spans="3:17" ht="33.950000000000003" customHeight="1" x14ac:dyDescent="0.2"/>
  </sheetData>
  <sheetProtection algorithmName="SHA-512" hashValue="sp6H4VVugA1APFIXBn7T4ri+ddtzN3HPqw7mJSo4nL0YoVYQAwm7jkQ1o/o97I3pRUSWkDizFyHTulx8+Cb7WQ==" saltValue="i76MIwvVIlTFZ4Lh5CYzUg==" spinCount="100000" sheet="1" objects="1" scenarios="1"/>
  <mergeCells count="8">
    <mergeCell ref="L5:Q5"/>
    <mergeCell ref="H3:I3"/>
    <mergeCell ref="C3:G3"/>
    <mergeCell ref="L18:Q18"/>
    <mergeCell ref="R3:W4"/>
    <mergeCell ref="L3:Q3"/>
    <mergeCell ref="L7:Q7"/>
    <mergeCell ref="L9:Q9"/>
  </mergeCells>
  <hyperlinks>
    <hyperlink ref="L18" r:id="rId1" display="https://www.kaizen-news.com/kaizen-safety-cross/" xr:uid="{B03D2A02-2A74-4D2F-8EE3-EE0BC6C3AFD4}"/>
  </hyperlinks>
  <printOptions horizontalCentered="1" verticalCentered="1"/>
  <pageMargins left="0.25" right="0.25" top="0.75" bottom="0.75" header="0.3" footer="0.3"/>
  <pageSetup orientation="portrait" r:id="rId2"/>
  <headerFooter>
    <oddHeader>&amp;L&amp;"Calibri,Regular"Calendar Template&amp;R&amp;G</oddHeader>
  </headerFooter>
  <drawing r:id="rId3"/>
  <legacyDrawingHF r:id="rId4"/>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8082AEC-5625-4114-84F0-0C1DB65161CE}">
  <dimension ref="A1:C3"/>
  <sheetViews>
    <sheetView workbookViewId="0">
      <selection activeCell="A4" sqref="A4"/>
    </sheetView>
  </sheetViews>
  <sheetFormatPr defaultRowHeight="15" x14ac:dyDescent="0.25"/>
  <cols>
    <col min="1" max="1" width="12.140625" style="196" bestFit="1" customWidth="1"/>
    <col min="2" max="2" width="11.7109375" style="196" customWidth="1"/>
    <col min="3" max="16384" width="9.140625" style="197"/>
  </cols>
  <sheetData>
    <row r="1" spans="1:3" x14ac:dyDescent="0.25">
      <c r="A1" s="196">
        <v>44992</v>
      </c>
      <c r="B1" s="196" t="s">
        <v>224</v>
      </c>
      <c r="C1" s="197" t="s">
        <v>223</v>
      </c>
    </row>
    <row r="2" spans="1:3" x14ac:dyDescent="0.25">
      <c r="A2" s="196">
        <v>45063</v>
      </c>
      <c r="B2" s="196" t="s">
        <v>225</v>
      </c>
      <c r="C2" s="197" t="s">
        <v>226</v>
      </c>
    </row>
    <row r="3" spans="1:3" x14ac:dyDescent="0.25">
      <c r="C3" s="197" t="s">
        <v>227</v>
      </c>
    </row>
  </sheetData>
  <sheetProtection algorithmName="SHA-512" hashValue="+7JDHKDl1Nlrl26zFUZ6PiEYOJ/mIoqsoadcN3NF3FPpRdLfyg6ek1gO50buqmcwopLZyW8xCXcRunC1LwwYBg==" saltValue="Juxid2uUzvSYVFZXmtSyuA==" spinCount="100000" sheet="1" objects="1" scenarios="1"/>
  <pageMargins left="0.7" right="0.7" top="0.75" bottom="0.75" header="0.3" footer="0.3"/>
  <pageSetup orientation="portrait"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A91870B-3BDC-4EDF-A8E4-2BDE920F902B}">
  <sheetPr codeName="Sheet19">
    <tabColor theme="0"/>
  </sheetPr>
  <dimension ref="A1:B6"/>
  <sheetViews>
    <sheetView workbookViewId="0">
      <selection activeCell="O26" sqref="O26"/>
    </sheetView>
  </sheetViews>
  <sheetFormatPr defaultRowHeight="18.75" x14ac:dyDescent="0.3"/>
  <cols>
    <col min="1" max="16384" width="9.140625" style="42"/>
  </cols>
  <sheetData>
    <row r="1" spans="1:2" x14ac:dyDescent="0.3">
      <c r="A1" s="42" t="s">
        <v>98</v>
      </c>
    </row>
    <row r="2" spans="1:2" x14ac:dyDescent="0.3">
      <c r="A2" s="42" t="s">
        <v>85</v>
      </c>
      <c r="B2" s="42">
        <v>8</v>
      </c>
    </row>
    <row r="3" spans="1:2" x14ac:dyDescent="0.3">
      <c r="A3" s="42" t="s">
        <v>97</v>
      </c>
      <c r="B3" s="42">
        <v>3</v>
      </c>
    </row>
    <row r="4" spans="1:2" x14ac:dyDescent="0.3">
      <c r="A4" s="42" t="s">
        <v>84</v>
      </c>
      <c r="B4" s="42">
        <v>7</v>
      </c>
    </row>
    <row r="5" spans="1:2" x14ac:dyDescent="0.3">
      <c r="A5" s="42" t="s">
        <v>96</v>
      </c>
      <c r="B5" s="42">
        <v>4</v>
      </c>
    </row>
    <row r="6" spans="1:2" x14ac:dyDescent="0.3">
      <c r="A6" s="42" t="s">
        <v>94</v>
      </c>
      <c r="B6" s="42">
        <v>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21</vt:i4>
      </vt:variant>
      <vt:variant>
        <vt:lpstr>Named Ranges</vt:lpstr>
      </vt:variant>
      <vt:variant>
        <vt:i4>19</vt:i4>
      </vt:variant>
    </vt:vector>
  </HeadingPairs>
  <TitlesOfParts>
    <vt:vector size="40" baseType="lpstr">
      <vt:lpstr>SimpleDash</vt:lpstr>
      <vt:lpstr>FullDash</vt:lpstr>
      <vt:lpstr>M1</vt:lpstr>
      <vt:lpstr>M2</vt:lpstr>
      <vt:lpstr>M3</vt:lpstr>
      <vt:lpstr>TeamFundamentals</vt:lpstr>
      <vt:lpstr>RoleClarity</vt:lpstr>
      <vt:lpstr>CollabEnvironment</vt:lpstr>
      <vt:lpstr>Efficiency</vt:lpstr>
      <vt:lpstr>Sustainability</vt:lpstr>
      <vt:lpstr>B1</vt:lpstr>
      <vt:lpstr>B2</vt:lpstr>
      <vt:lpstr>B3</vt:lpstr>
      <vt:lpstr>FrequencyPlot</vt:lpstr>
      <vt:lpstr>Pareto</vt:lpstr>
      <vt:lpstr>ScatterPlot</vt:lpstr>
      <vt:lpstr>Definitions</vt:lpstr>
      <vt:lpstr>RunChartRules</vt:lpstr>
      <vt:lpstr>Calendar</vt:lpstr>
      <vt:lpstr>ChangeLog</vt:lpstr>
      <vt:lpstr>CountMeasures</vt:lpstr>
      <vt:lpstr>'B1'!Print_Area</vt:lpstr>
      <vt:lpstr>'B2'!Print_Area</vt:lpstr>
      <vt:lpstr>'B3'!Print_Area</vt:lpstr>
      <vt:lpstr>Calendar!Print_Area</vt:lpstr>
      <vt:lpstr>CollabEnvironment!Print_Area</vt:lpstr>
      <vt:lpstr>Definitions!Print_Area</vt:lpstr>
      <vt:lpstr>Efficiency!Print_Area</vt:lpstr>
      <vt:lpstr>FrequencyPlot!Print_Area</vt:lpstr>
      <vt:lpstr>FullDash!Print_Area</vt:lpstr>
      <vt:lpstr>'M1'!Print_Area</vt:lpstr>
      <vt:lpstr>'M2'!Print_Area</vt:lpstr>
      <vt:lpstr>'M3'!Print_Area</vt:lpstr>
      <vt:lpstr>Pareto!Print_Area</vt:lpstr>
      <vt:lpstr>RoleClarity!Print_Area</vt:lpstr>
      <vt:lpstr>RunChartRules!Print_Area</vt:lpstr>
      <vt:lpstr>ScatterPlot!Print_Area</vt:lpstr>
      <vt:lpstr>SimpleDash!Print_Area</vt:lpstr>
      <vt:lpstr>Sustainability!Print_Area</vt:lpstr>
      <vt:lpstr>TeamFundamentals!Print_Area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Eric Young</dc:creator>
  <cp:lastModifiedBy>Eric Young</cp:lastModifiedBy>
  <cp:lastPrinted>2023-05-17T00:25:16Z</cp:lastPrinted>
  <dcterms:created xsi:type="dcterms:W3CDTF">2022-10-04T22:53:51Z</dcterms:created>
  <dcterms:modified xsi:type="dcterms:W3CDTF">2023-05-17T00:43:29Z</dcterms:modified>
</cp:coreProperties>
</file>